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41" windowWidth="18795" windowHeight="12270" activeTab="0"/>
  </bookViews>
  <sheets>
    <sheet name="Attityder" sheetId="1" r:id="rId1"/>
  </sheets>
  <definedNames/>
  <calcPr fullCalcOnLoad="1"/>
</workbook>
</file>

<file path=xl/sharedStrings.xml><?xml version="1.0" encoding="utf-8"?>
<sst xmlns="http://schemas.openxmlformats.org/spreadsheetml/2006/main" count="422" uniqueCount="114">
  <si>
    <t xml:space="preserve"> </t>
  </si>
  <si>
    <t>Kvinnor</t>
  </si>
  <si>
    <t>Män</t>
  </si>
  <si>
    <t>Fråga 1</t>
  </si>
  <si>
    <t>Fråga 2</t>
  </si>
  <si>
    <t>Fråga 3</t>
  </si>
  <si>
    <t>Fråga 4</t>
  </si>
  <si>
    <t>Fråga 5</t>
  </si>
  <si>
    <t>Fråga 6</t>
  </si>
  <si>
    <t>Fråga 7</t>
  </si>
  <si>
    <t>Fråga 8</t>
  </si>
  <si>
    <t>Fråga 9</t>
  </si>
  <si>
    <t>Fråga 10</t>
  </si>
  <si>
    <t>Fråga 11</t>
  </si>
  <si>
    <t>Fråga 12</t>
  </si>
  <si>
    <t>Fråga 13</t>
  </si>
  <si>
    <t>Relation &amp; Orsakssamband</t>
  </si>
  <si>
    <t>STEG 1</t>
  </si>
  <si>
    <t>STEG 2</t>
  </si>
  <si>
    <t>STEG 3</t>
  </si>
  <si>
    <t xml:space="preserve">Stämmer inte ----------------------- Stämmer </t>
  </si>
  <si>
    <t>Information:</t>
  </si>
  <si>
    <t>Attityder till MÄN</t>
  </si>
  <si>
    <t>Diskriminering av män är inte längre ett problem</t>
  </si>
  <si>
    <t>Det är ovanligt att män behandlas förnedrande i reklam</t>
  </si>
  <si>
    <t>Samhället bemöter män och kvinnor på lika villkor</t>
  </si>
  <si>
    <t>Regeringen ger mansfrågor för stor plats</t>
  </si>
  <si>
    <t>Mansrörelsen fyller ingen funktion och borde avskaffas</t>
  </si>
  <si>
    <t>Det är lätt att förstå mansgruppers synpunkter</t>
  </si>
  <si>
    <t>Läroplanen bör ändras med hänsyn till pojkars behov</t>
  </si>
  <si>
    <t>Bättre åtgärder bör vidtagas för att uppnå jämställdhet på arbetsplatser</t>
  </si>
  <si>
    <t>Attityder till KVINNOR</t>
  </si>
  <si>
    <t>Diskriminering av kvinnor är inte längre ett problem</t>
  </si>
  <si>
    <t>Det är ovanligt att kvinnor behandlas förnedrande i reklam</t>
  </si>
  <si>
    <t>Regeringen ger kvinnofrågor för stor plats</t>
  </si>
  <si>
    <t>Kvinnorörelsen fyller ingen funktion och borde avskaffas</t>
  </si>
  <si>
    <t>Det är lätt att förstå kvinnogruppers synpunkter</t>
  </si>
  <si>
    <t>Läroplanen bör ändras med hänsyn till flickors behov</t>
  </si>
  <si>
    <t>Attityder till Homosexuella</t>
  </si>
  <si>
    <t>Det är inget konstigt att två personer av samma kön älskar varandra</t>
  </si>
  <si>
    <t>En sexuell relation mellan två personer av samma kön är helt enkelt inte rätt</t>
  </si>
  <si>
    <t>Personer som är homosexuella passar inte in i vårt samhälle</t>
  </si>
  <si>
    <t>Homosexuella är perversa</t>
  </si>
  <si>
    <t>Jag har inget emot homosexuella personer</t>
  </si>
  <si>
    <t>Jag skulle kunna tänka mig att vara vän med en homosexuell person</t>
  </si>
  <si>
    <t>Attityder till Invandrare</t>
  </si>
  <si>
    <t>Diskriminering av invandrare är inte längre att problem i Sverige</t>
  </si>
  <si>
    <t>Det har gjorts tillräckligt med insatser för arbetslösa i Sverige</t>
  </si>
  <si>
    <t>Rasistiska grupper utgör inte längre ett hot mot invandrare</t>
  </si>
  <si>
    <t>Det är lätt att förstå invandrares krav på lika rättigheter</t>
  </si>
  <si>
    <t>Inavndrare börjar bli för krävande i sina anspråk på lika rättigheter</t>
  </si>
  <si>
    <t>Inavndrare får för liten plats i media</t>
  </si>
  <si>
    <t>Det är viktigt att satsa pengar på hemspråksundervisning för invandrare</t>
  </si>
  <si>
    <t>Särskilda åtgärder bör vidtagas för att få in fler invandrare på arbetsmarknaden</t>
  </si>
  <si>
    <t>Det är bra med ett mångkulturellt Sverige</t>
  </si>
  <si>
    <t>Arbetar eller umgås du mycket med många män?</t>
  </si>
  <si>
    <t>Är du gift med en man eller har en broder?</t>
  </si>
  <si>
    <t>Är du gift med en kvinna eller har en syster?</t>
  </si>
  <si>
    <t>Arbetar eller umgås du mycket med många kvinnor?</t>
  </si>
  <si>
    <t>Har du flera tråkiga erfarenheter från män?</t>
  </si>
  <si>
    <t>Har du flera tråkiga erfarenheter från kvinnor?</t>
  </si>
  <si>
    <t>Är du gift med en homosexuell eller har en homosexuellt syskon?</t>
  </si>
  <si>
    <t>Arbetar eller umgås du mycket med många homosexuella?</t>
  </si>
  <si>
    <t>Har du flera tråkiga erfarenheter från homosexuella?</t>
  </si>
  <si>
    <t>Är du gift med en invandrare eller har en nära släkting som har en nära relation med en invandrare?</t>
  </si>
  <si>
    <t>Arbetar eller umgås du mycket med många invandrare?</t>
  </si>
  <si>
    <t>Har du flera tråkiga erfarenheter från invandrare?</t>
  </si>
  <si>
    <t>Erfarenheter</t>
  </si>
  <si>
    <t>Kärlek mellan två personer av samma kön är ingngenting skamligt eller fult</t>
  </si>
  <si>
    <t>Vårt samhälle har inte plats för homosexuella</t>
  </si>
  <si>
    <t>Din attityd</t>
  </si>
  <si>
    <t>Mycket positiv</t>
  </si>
  <si>
    <t>Ganska positiv</t>
  </si>
  <si>
    <t>Genomsnittlig</t>
  </si>
  <si>
    <t>Ganska negativ</t>
  </si>
  <si>
    <t>Mycket negativ</t>
  </si>
  <si>
    <t>Homo</t>
  </si>
  <si>
    <t>Inv</t>
  </si>
  <si>
    <t>Normtabell 1.</t>
  </si>
  <si>
    <t>Normtabell 2.</t>
  </si>
  <si>
    <t>Mycket låg</t>
  </si>
  <si>
    <t>Ganska låg</t>
  </si>
  <si>
    <t>Ganska hög</t>
  </si>
  <si>
    <t>Mycket hög</t>
  </si>
  <si>
    <t>FÖRDOMSFULLHET-MODELLEN</t>
  </si>
  <si>
    <t>Svar=</t>
  </si>
  <si>
    <t>Nyckel 1</t>
  </si>
  <si>
    <t>Nyckel 2</t>
  </si>
  <si>
    <t>mycket positiv</t>
  </si>
  <si>
    <t>ganska positiv</t>
  </si>
  <si>
    <t>genomsnittlig</t>
  </si>
  <si>
    <t>ganska negativ</t>
  </si>
  <si>
    <t>mycket negativ</t>
  </si>
  <si>
    <t>Samhället bemöter kvinnor och män på lika villkor</t>
  </si>
  <si>
    <t>mycket låg</t>
  </si>
  <si>
    <t>ganska låg</t>
  </si>
  <si>
    <t>ganska hög</t>
  </si>
  <si>
    <t>mycket hög</t>
  </si>
  <si>
    <t>Din generella fördomsfullhet</t>
  </si>
  <si>
    <t>Version: 1.00</t>
  </si>
  <si>
    <t xml:space="preserve">Stämmer inte --------------------- Stämmer </t>
  </si>
  <si>
    <t>100%   ----------------------------------  100 %</t>
  </si>
  <si>
    <t>Känner du dig "Fördomsfull" i allmänhet ?</t>
  </si>
  <si>
    <t xml:space="preserve">Fråga </t>
  </si>
  <si>
    <t>0%   ----------------------------------  100 %</t>
  </si>
  <si>
    <t xml:space="preserve"> Läs mera på www.projectimplicit.net/implicit/sweden och Uppsala univeritet</t>
  </si>
  <si>
    <t xml:space="preserve"> Det finns ingar rätta eller felaktiga svar utan det är din personliga uppfattning som ska beräknas och </t>
  </si>
  <si>
    <t xml:space="preserve"> jämföras med utfallet med en referensgrupp.</t>
  </si>
  <si>
    <t>= Ticket nr</t>
  </si>
  <si>
    <t xml:space="preserve"> utvecklats av Uppsala universitet .</t>
  </si>
  <si>
    <t>Svar</t>
  </si>
  <si>
    <t xml:space="preserve"> Detta är en fri matematisk tolkning och vidareutveckling av en metod som från början har </t>
  </si>
  <si>
    <t>I verkligheten är du:……………………..</t>
  </si>
  <si>
    <t>Din generella fördomsfullhet…………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</si>
</sst>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#,##0.00\ &quot;kr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.5"/>
      <color indexed="20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"/>
      <color indexed="8"/>
      <name val="Calibri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44"/>
      <name val="Arial"/>
      <family val="2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22" fillId="8" borderId="0" xfId="0" applyFont="1" applyFill="1" applyAlignment="1">
      <alignment/>
    </xf>
    <xf numFmtId="0" fontId="22" fillId="24" borderId="12" xfId="0" applyFont="1" applyFill="1" applyBorder="1" applyAlignment="1">
      <alignment/>
    </xf>
    <xf numFmtId="0" fontId="22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9" fontId="24" fillId="8" borderId="0" xfId="0" applyNumberFormat="1" applyFont="1" applyFill="1" applyAlignment="1">
      <alignment horizontal="center"/>
    </xf>
    <xf numFmtId="0" fontId="24" fillId="8" borderId="0" xfId="0" applyFont="1" applyFill="1" applyAlignment="1">
      <alignment/>
    </xf>
    <xf numFmtId="0" fontId="0" fillId="8" borderId="0" xfId="0" applyFill="1" applyAlignment="1">
      <alignment wrapText="1"/>
    </xf>
    <xf numFmtId="0" fontId="24" fillId="8" borderId="0" xfId="0" applyFon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8" borderId="13" xfId="0" applyFill="1" applyBorder="1" applyAlignment="1">
      <alignment/>
    </xf>
    <xf numFmtId="0" fontId="0" fillId="8" borderId="0" xfId="0" applyFill="1" applyAlignment="1">
      <alignment/>
    </xf>
    <xf numFmtId="0" fontId="31" fillId="8" borderId="0" xfId="0" applyFont="1" applyFill="1" applyAlignment="1">
      <alignment/>
    </xf>
    <xf numFmtId="0" fontId="32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20" fillId="24" borderId="0" xfId="0" applyFont="1" applyFill="1" applyAlignment="1">
      <alignment wrapText="1"/>
    </xf>
    <xf numFmtId="0" fontId="0" fillId="24" borderId="14" xfId="0" applyFont="1" applyFill="1" applyBorder="1" applyAlignment="1">
      <alignment wrapText="1"/>
    </xf>
    <xf numFmtId="0" fontId="0" fillId="24" borderId="14" xfId="0" applyFill="1" applyBorder="1" applyAlignment="1">
      <alignment horizontal="center"/>
    </xf>
    <xf numFmtId="3" fontId="24" fillId="8" borderId="0" xfId="0" applyNumberFormat="1" applyFont="1" applyFill="1" applyBorder="1" applyAlignment="1">
      <alignment horizontal="center"/>
    </xf>
    <xf numFmtId="9" fontId="0" fillId="4" borderId="15" xfId="0" applyNumberFormat="1" applyFont="1" applyFill="1" applyBorder="1" applyAlignment="1">
      <alignment horizontal="center"/>
    </xf>
    <xf numFmtId="0" fontId="25" fillId="24" borderId="16" xfId="0" applyFont="1" applyFill="1" applyBorder="1" applyAlignment="1">
      <alignment horizontal="left"/>
    </xf>
    <xf numFmtId="1" fontId="22" fillId="8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0" fontId="25" fillId="24" borderId="17" xfId="0" applyFont="1" applyFill="1" applyBorder="1" applyAlignment="1">
      <alignment horizontal="left"/>
    </xf>
    <xf numFmtId="0" fontId="25" fillId="24" borderId="18" xfId="0" applyFont="1" applyFill="1" applyBorder="1" applyAlignment="1">
      <alignment horizontal="left"/>
    </xf>
    <xf numFmtId="0" fontId="32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>
      <alignment/>
    </xf>
    <xf numFmtId="0" fontId="0" fillId="4" borderId="15" xfId="0" applyFill="1" applyBorder="1" applyAlignment="1">
      <alignment wrapText="1"/>
    </xf>
    <xf numFmtId="0" fontId="0" fillId="4" borderId="15" xfId="0" applyFill="1" applyBorder="1" applyAlignment="1">
      <alignment horizontal="center"/>
    </xf>
    <xf numFmtId="0" fontId="0" fillId="8" borderId="0" xfId="0" applyFill="1" applyAlignment="1">
      <alignment wrapText="1"/>
    </xf>
    <xf numFmtId="0" fontId="0" fillId="8" borderId="0" xfId="0" applyFill="1" applyAlignment="1">
      <alignment horizontal="center"/>
    </xf>
    <xf numFmtId="3" fontId="25" fillId="8" borderId="0" xfId="0" applyNumberFormat="1" applyFont="1" applyFill="1" applyBorder="1" applyAlignment="1">
      <alignment horizontal="center"/>
    </xf>
    <xf numFmtId="9" fontId="25" fillId="8" borderId="0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wrapText="1"/>
    </xf>
    <xf numFmtId="0" fontId="32" fillId="24" borderId="19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1" fontId="33" fillId="17" borderId="12" xfId="0" applyNumberFormat="1" applyFont="1" applyFill="1" applyBorder="1" applyAlignment="1">
      <alignment/>
    </xf>
    <xf numFmtId="0" fontId="0" fillId="24" borderId="12" xfId="0" applyFill="1" applyBorder="1" applyAlignment="1" quotePrefix="1">
      <alignment horizontal="left"/>
    </xf>
    <xf numFmtId="0" fontId="0" fillId="24" borderId="12" xfId="0" applyFill="1" applyBorder="1" applyAlignment="1">
      <alignment/>
    </xf>
    <xf numFmtId="0" fontId="0" fillId="24" borderId="22" xfId="0" applyFill="1" applyBorder="1" applyAlignment="1">
      <alignment/>
    </xf>
    <xf numFmtId="1" fontId="25" fillId="8" borderId="0" xfId="0" applyNumberFormat="1" applyFont="1" applyFill="1" applyAlignment="1">
      <alignment horizontal="center"/>
    </xf>
    <xf numFmtId="9" fontId="25" fillId="8" borderId="0" xfId="0" applyNumberFormat="1" applyFont="1" applyFill="1" applyAlignment="1">
      <alignment horizontal="center"/>
    </xf>
    <xf numFmtId="0" fontId="32" fillId="17" borderId="0" xfId="0" applyFont="1" applyFill="1" applyAlignment="1">
      <alignment/>
    </xf>
    <xf numFmtId="0" fontId="0" fillId="17" borderId="0" xfId="0" applyFill="1" applyAlignment="1">
      <alignment wrapText="1"/>
    </xf>
    <xf numFmtId="0" fontId="0" fillId="17" borderId="0" xfId="0" applyFill="1" applyAlignment="1">
      <alignment horizontal="center"/>
    </xf>
    <xf numFmtId="0" fontId="0" fillId="17" borderId="0" xfId="0" applyFill="1" applyAlignment="1">
      <alignment/>
    </xf>
    <xf numFmtId="0" fontId="20" fillId="17" borderId="0" xfId="0" applyFont="1" applyFill="1" applyAlignment="1">
      <alignment wrapText="1"/>
    </xf>
    <xf numFmtId="0" fontId="20" fillId="17" borderId="0" xfId="0" applyFont="1" applyFill="1" applyAlignment="1">
      <alignment/>
    </xf>
    <xf numFmtId="0" fontId="0" fillId="17" borderId="15" xfId="0" applyFont="1" applyFill="1" applyBorder="1" applyAlignment="1">
      <alignment wrapText="1"/>
    </xf>
    <xf numFmtId="0" fontId="0" fillId="17" borderId="15" xfId="0" applyFill="1" applyBorder="1" applyAlignment="1">
      <alignment horizontal="center"/>
    </xf>
    <xf numFmtId="9" fontId="0" fillId="17" borderId="15" xfId="0" applyNumberFormat="1" applyFont="1" applyFill="1" applyBorder="1" applyAlignment="1">
      <alignment horizontal="center"/>
    </xf>
    <xf numFmtId="0" fontId="21" fillId="8" borderId="0" xfId="0" applyFont="1" applyFill="1" applyAlignment="1">
      <alignment/>
    </xf>
    <xf numFmtId="0" fontId="21" fillId="8" borderId="0" xfId="0" applyFont="1" applyFill="1" applyAlignment="1">
      <alignment wrapText="1"/>
    </xf>
    <xf numFmtId="0" fontId="21" fillId="8" borderId="0" xfId="0" applyFont="1" applyFill="1" applyAlignment="1">
      <alignment horizontal="center"/>
    </xf>
    <xf numFmtId="9" fontId="23" fillId="8" borderId="0" xfId="0" applyNumberFormat="1" applyFont="1" applyFill="1" applyAlignment="1">
      <alignment horizontal="center"/>
    </xf>
    <xf numFmtId="0" fontId="0" fillId="8" borderId="0" xfId="0" applyFont="1" applyFill="1" applyBorder="1" applyAlignment="1">
      <alignment horizontal="center"/>
    </xf>
    <xf numFmtId="1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wrapText="1"/>
    </xf>
    <xf numFmtId="0" fontId="0" fillId="8" borderId="0" xfId="0" applyFont="1" applyFill="1" applyBorder="1" applyAlignment="1">
      <alignment horizontal="center"/>
    </xf>
    <xf numFmtId="0" fontId="22" fillId="8" borderId="0" xfId="0" applyFont="1" applyFill="1" applyBorder="1" applyAlignment="1">
      <alignment/>
    </xf>
    <xf numFmtId="0" fontId="34" fillId="8" borderId="0" xfId="0" applyFont="1" applyFill="1" applyBorder="1" applyAlignment="1">
      <alignment horizontal="right" wrapText="1"/>
    </xf>
    <xf numFmtId="0" fontId="23" fillId="8" borderId="0" xfId="0" applyFont="1" applyFill="1" applyBorder="1" applyAlignment="1">
      <alignment horizontal="right"/>
    </xf>
    <xf numFmtId="3" fontId="23" fillId="8" borderId="0" xfId="0" applyNumberFormat="1" applyFont="1" applyFill="1" applyBorder="1" applyAlignment="1">
      <alignment/>
    </xf>
    <xf numFmtId="1" fontId="23" fillId="8" borderId="0" xfId="0" applyNumberFormat="1" applyFont="1" applyFill="1" applyBorder="1" applyAlignment="1">
      <alignment/>
    </xf>
    <xf numFmtId="0" fontId="22" fillId="8" borderId="0" xfId="0" applyFont="1" applyFill="1" applyBorder="1" applyAlignment="1">
      <alignment horizontal="center"/>
    </xf>
    <xf numFmtId="1" fontId="22" fillId="8" borderId="0" xfId="0" applyNumberFormat="1" applyFont="1" applyFill="1" applyBorder="1" applyAlignment="1">
      <alignment horizontal="center"/>
    </xf>
    <xf numFmtId="0" fontId="22" fillId="8" borderId="0" xfId="0" applyFont="1" applyFill="1" applyBorder="1" applyAlignment="1">
      <alignment wrapText="1"/>
    </xf>
    <xf numFmtId="1" fontId="22" fillId="8" borderId="0" xfId="0" applyNumberFormat="1" applyFont="1" applyFill="1" applyBorder="1" applyAlignment="1" quotePrefix="1">
      <alignment horizontal="center"/>
    </xf>
    <xf numFmtId="0" fontId="23" fillId="8" borderId="0" xfId="0" applyFont="1" applyFill="1" applyBorder="1" applyAlignment="1">
      <alignment horizontal="left"/>
    </xf>
    <xf numFmtId="0" fontId="23" fillId="8" borderId="0" xfId="0" applyFont="1" applyFill="1" applyBorder="1" applyAlignment="1">
      <alignment/>
    </xf>
    <xf numFmtId="0" fontId="22" fillId="8" borderId="0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1" fontId="23" fillId="8" borderId="0" xfId="0" applyNumberFormat="1" applyFon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0" fontId="22" fillId="8" borderId="0" xfId="0" applyFont="1" applyFill="1" applyBorder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0" fillId="24" borderId="15" xfId="0" applyFont="1" applyFill="1" applyBorder="1" applyAlignment="1">
      <alignment horizontal="left"/>
    </xf>
    <xf numFmtId="9" fontId="20" fillId="24" borderId="15" xfId="0" applyNumberFormat="1" applyFont="1" applyFill="1" applyBorder="1" applyAlignment="1">
      <alignment horizontal="center"/>
    </xf>
    <xf numFmtId="0" fontId="20" fillId="24" borderId="23" xfId="0" applyFont="1" applyFill="1" applyBorder="1" applyAlignment="1">
      <alignment horizontal="left" wrapText="1"/>
    </xf>
    <xf numFmtId="0" fontId="20" fillId="24" borderId="24" xfId="0" applyFont="1" applyFill="1" applyBorder="1" applyAlignment="1">
      <alignment horizontal="left" wrapText="1"/>
    </xf>
    <xf numFmtId="0" fontId="20" fillId="24" borderId="25" xfId="0" applyFont="1" applyFill="1" applyBorder="1" applyAlignment="1">
      <alignment horizontal="left" wrapText="1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_fordom.xls Diagram 3" xfId="46"/>
    <cellStyle name="Hyperlänk_fordom.xls Diagram 3-1" xfId="47"/>
    <cellStyle name="Hyperlänk_fordom_1" xfId="48"/>
    <cellStyle name="Indata" xfId="49"/>
    <cellStyle name="Kontrollcell" xfId="50"/>
    <cellStyle name="Länkad cell" xfId="51"/>
    <cellStyle name="Neutral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Din attityd / fördomar mot</a:t>
            </a:r>
          </a:p>
        </c:rich>
      </c:tx>
      <c:layout>
        <c:manualLayout>
          <c:xMode val="factor"/>
          <c:yMode val="factor"/>
          <c:x val="-0.003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2"/>
          <c:w val="0.9672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v>Män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Attityder!$G$24</c:f>
              <c:numCache/>
            </c:numRef>
          </c:val>
        </c:ser>
        <c:ser>
          <c:idx val="1"/>
          <c:order val="1"/>
          <c:tx>
            <c:v>Kvinnor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Attityder!$G$34</c:f>
              <c:numCache/>
            </c:numRef>
          </c:val>
        </c:ser>
        <c:ser>
          <c:idx val="2"/>
          <c:order val="2"/>
          <c:tx>
            <c:v>Homosexuella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Attityder!$G$44</c:f>
              <c:numCache/>
            </c:numRef>
          </c:val>
        </c:ser>
        <c:ser>
          <c:idx val="3"/>
          <c:order val="3"/>
          <c:tx>
            <c:v>Invandrare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Attityder!$G$55</c:f>
              <c:numCache/>
            </c:numRef>
          </c:val>
        </c:ser>
        <c:ser>
          <c:idx val="4"/>
          <c:order val="4"/>
          <c:tx>
            <c:v>Du uppfattar dig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Attityder!$I$6</c:f>
              <c:numCache/>
            </c:numRef>
          </c:val>
        </c:ser>
        <c:ser>
          <c:idx val="5"/>
          <c:order val="5"/>
          <c:tx>
            <c:v>Du är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Attityder!$G$56</c:f>
              <c:numCache/>
            </c:numRef>
          </c:val>
        </c:ser>
        <c:overlap val="-25"/>
        <c:gapWidth val="75"/>
        <c:axId val="22859116"/>
        <c:axId val="4405453"/>
      </c:barChart>
      <c:catAx>
        <c:axId val="2285911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05453"/>
        <c:crosses val="autoZero"/>
        <c:auto val="1"/>
        <c:lblOffset val="100"/>
        <c:noMultiLvlLbl val="0"/>
      </c:catAx>
      <c:valAx>
        <c:axId val="440545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859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75"/>
          <c:y val="0.9265"/>
          <c:w val="0.7845"/>
          <c:h val="0.0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11</xdr:row>
      <xdr:rowOff>133350</xdr:rowOff>
    </xdr:from>
    <xdr:to>
      <xdr:col>17</xdr:col>
      <xdr:colOff>0</xdr:colOff>
      <xdr:row>28</xdr:row>
      <xdr:rowOff>219075</xdr:rowOff>
    </xdr:to>
    <xdr:graphicFrame>
      <xdr:nvGraphicFramePr>
        <xdr:cNvPr id="1" name="Diagram 3"/>
        <xdr:cNvGraphicFramePr/>
      </xdr:nvGraphicFramePr>
      <xdr:xfrm>
        <a:off x="6915150" y="2390775"/>
        <a:ext cx="6038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647700</xdr:colOff>
      <xdr:row>36</xdr:row>
      <xdr:rowOff>200025</xdr:rowOff>
    </xdr:from>
    <xdr:to>
      <xdr:col>16</xdr:col>
      <xdr:colOff>361950</xdr:colOff>
      <xdr:row>38</xdr:row>
      <xdr:rowOff>57150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9258300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3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3" max="3" width="40.421875" style="91" customWidth="1"/>
    <col min="4" max="4" width="35.421875" style="11" customWidth="1"/>
    <col min="5" max="5" width="0.71875" style="15" customWidth="1"/>
    <col min="6" max="8" width="0.5625" style="15" customWidth="1"/>
    <col min="9" max="9" width="8.140625" style="92" customWidth="1"/>
    <col min="10" max="10" width="5.421875" style="0" customWidth="1"/>
    <col min="13" max="14" width="15.28125" style="0" customWidth="1"/>
    <col min="15" max="15" width="16.7109375" style="0" customWidth="1"/>
    <col min="16" max="16" width="16.28125" style="0" customWidth="1"/>
    <col min="19" max="19" width="13.421875" style="0" customWidth="1"/>
  </cols>
  <sheetData>
    <row r="1" spans="1:57" ht="12.75">
      <c r="A1" s="1"/>
      <c r="B1" s="1"/>
      <c r="C1" s="14"/>
      <c r="D1" s="10"/>
      <c r="I1" s="16"/>
      <c r="J1" s="1"/>
      <c r="K1" s="17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s="93" customFormat="1" ht="23.25">
      <c r="A2" s="18"/>
      <c r="B2" s="18"/>
      <c r="C2" s="19" t="s">
        <v>84</v>
      </c>
      <c r="D2" s="10"/>
      <c r="E2" s="15"/>
      <c r="F2" s="15"/>
      <c r="G2" s="15"/>
      <c r="H2" s="15"/>
      <c r="I2" s="16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s="93" customFormat="1" ht="8.25" customHeight="1">
      <c r="A3" s="18"/>
      <c r="B3" s="18"/>
      <c r="C3" s="19"/>
      <c r="D3" s="10"/>
      <c r="E3" s="15"/>
      <c r="F3" s="15"/>
      <c r="G3" s="15"/>
      <c r="H3" s="15"/>
      <c r="I3" s="16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 ht="12.75">
      <c r="A4" s="1"/>
      <c r="B4" s="20" t="s">
        <v>17</v>
      </c>
      <c r="C4" s="21"/>
      <c r="D4" s="22" t="s">
        <v>20</v>
      </c>
      <c r="I4" s="16"/>
      <c r="J4" s="18"/>
      <c r="K4" s="18"/>
      <c r="L4" s="18"/>
      <c r="M4" s="18"/>
      <c r="N4" s="18"/>
      <c r="O4" s="1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>
      <c r="A5" s="1"/>
      <c r="B5" s="23"/>
      <c r="C5" s="24" t="s">
        <v>16</v>
      </c>
      <c r="D5" s="22" t="s">
        <v>104</v>
      </c>
      <c r="I5" s="1"/>
      <c r="J5" s="18"/>
      <c r="K5" s="18"/>
      <c r="L5" s="18"/>
      <c r="M5" s="18"/>
      <c r="N5" s="18"/>
      <c r="O5" s="1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8" customHeight="1">
      <c r="A6" s="1"/>
      <c r="B6" s="94" t="s">
        <v>103</v>
      </c>
      <c r="C6" s="25" t="s">
        <v>102</v>
      </c>
      <c r="D6" s="26"/>
      <c r="E6" s="27">
        <v>50</v>
      </c>
      <c r="F6" s="15" t="e">
        <f>INDEX(X86:Y91,MATCH(E6,X86:X91,0),2)</f>
        <v>#N/A</v>
      </c>
      <c r="G6" s="27" t="e">
        <f>F6*20</f>
        <v>#N/A</v>
      </c>
      <c r="H6" s="27">
        <f>E6*20</f>
        <v>1000</v>
      </c>
      <c r="I6" s="95">
        <f>E6*0.01</f>
        <v>0.5</v>
      </c>
      <c r="J6" s="18"/>
      <c r="K6" s="18"/>
      <c r="L6" s="18"/>
      <c r="M6" s="18"/>
      <c r="N6" s="18"/>
      <c r="O6" s="1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8" customHeight="1">
      <c r="A7" s="1"/>
      <c r="B7" s="94" t="s">
        <v>110</v>
      </c>
      <c r="C7" s="96" t="s">
        <v>112</v>
      </c>
      <c r="D7" s="29" t="str">
        <f>M86&amp;" till män "</f>
        <v>ganska negativ till män </v>
      </c>
      <c r="I7" s="30"/>
      <c r="J7" s="18"/>
      <c r="K7" s="18"/>
      <c r="L7" s="18"/>
      <c r="M7" s="18"/>
      <c r="N7" s="18"/>
      <c r="O7" s="1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8" customHeight="1">
      <c r="A8" s="1"/>
      <c r="B8" s="31"/>
      <c r="C8" s="97" t="s">
        <v>112</v>
      </c>
      <c r="D8" s="32" t="str">
        <f>N86&amp;" till kvinnor "</f>
        <v>ganska negativ till kvinnor </v>
      </c>
      <c r="I8" s="30"/>
      <c r="J8" s="18"/>
      <c r="K8" s="18"/>
      <c r="L8" s="18"/>
      <c r="M8" s="18"/>
      <c r="N8" s="18"/>
      <c r="O8" s="1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8" customHeight="1">
      <c r="A9" s="1"/>
      <c r="B9" s="31"/>
      <c r="C9" s="97" t="s">
        <v>112</v>
      </c>
      <c r="D9" s="32" t="str">
        <f>O86&amp;" till homosexuella "</f>
        <v>ganska negativ till homosexuella </v>
      </c>
      <c r="I9" s="30"/>
      <c r="J9" s="18"/>
      <c r="K9" s="18"/>
      <c r="L9" s="18"/>
      <c r="M9" s="18"/>
      <c r="N9" s="18"/>
      <c r="O9" s="1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8" customHeight="1">
      <c r="A10" s="1"/>
      <c r="B10" s="31"/>
      <c r="C10" s="97" t="s">
        <v>112</v>
      </c>
      <c r="D10" s="32" t="str">
        <f>P86&amp;" till invandrare"</f>
        <v>ganska negativ till invandrare</v>
      </c>
      <c r="I10" s="30"/>
      <c r="J10" s="18"/>
      <c r="K10" s="18"/>
      <c r="L10" s="18"/>
      <c r="M10" s="18"/>
      <c r="N10" s="18"/>
      <c r="O10" s="1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8" customHeight="1">
      <c r="A11" s="1"/>
      <c r="B11" s="31"/>
      <c r="C11" s="98" t="s">
        <v>113</v>
      </c>
      <c r="D11" s="33" t="str">
        <f>" är "&amp;S86</f>
        <v> är mycket hög</v>
      </c>
      <c r="I11" s="30"/>
      <c r="J11" s="18"/>
      <c r="K11" s="18"/>
      <c r="L11" s="18"/>
      <c r="M11" s="18"/>
      <c r="N11" s="18"/>
      <c r="O11" s="1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2.75">
      <c r="A12" s="1"/>
      <c r="B12" s="31"/>
      <c r="C12" s="14"/>
      <c r="D12" s="10"/>
      <c r="I12" s="30"/>
      <c r="J12" s="8"/>
      <c r="K12" s="18"/>
      <c r="L12" s="18"/>
      <c r="M12" s="18"/>
      <c r="N12" s="18"/>
      <c r="O12" s="1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>
      <c r="A13" s="1"/>
      <c r="B13" s="1"/>
      <c r="C13" s="14"/>
      <c r="D13" s="10"/>
      <c r="G13" s="15" t="s">
        <v>0</v>
      </c>
      <c r="I13" s="30"/>
      <c r="J13" s="8"/>
      <c r="K13" s="8"/>
      <c r="L13" s="8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2.75">
      <c r="A14" s="1"/>
      <c r="B14" s="34" t="s">
        <v>18</v>
      </c>
      <c r="C14" s="35"/>
      <c r="D14" s="36" t="s">
        <v>100</v>
      </c>
      <c r="E14" s="27"/>
      <c r="F14" s="27" t="s">
        <v>0</v>
      </c>
      <c r="G14" s="27"/>
      <c r="H14" s="27"/>
      <c r="I14" s="30"/>
      <c r="J14" s="8"/>
      <c r="K14" s="8"/>
      <c r="L14" s="8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2.75">
      <c r="A15" s="1"/>
      <c r="B15" s="37"/>
      <c r="C15" s="38" t="s">
        <v>22</v>
      </c>
      <c r="D15" s="36" t="s">
        <v>101</v>
      </c>
      <c r="F15" s="27" t="s">
        <v>0</v>
      </c>
      <c r="G15" s="27"/>
      <c r="H15" s="27"/>
      <c r="I15" s="16"/>
      <c r="J15" s="8"/>
      <c r="K15" s="8"/>
      <c r="L15" s="8"/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5.5" customHeight="1">
      <c r="A16" s="1"/>
      <c r="B16" s="39" t="s">
        <v>3</v>
      </c>
      <c r="C16" s="40" t="s">
        <v>23</v>
      </c>
      <c r="D16" s="41"/>
      <c r="E16" s="27">
        <v>2</v>
      </c>
      <c r="F16" s="15">
        <f>INDEX(X86:Y91,MATCH(E16,X86:X91,0),2)</f>
        <v>2</v>
      </c>
      <c r="G16" s="27">
        <f aca="true" t="shared" si="0" ref="G16:G23">F16*20</f>
        <v>40</v>
      </c>
      <c r="H16" s="27">
        <f aca="true" t="shared" si="1" ref="H16:H23">E16*20</f>
        <v>40</v>
      </c>
      <c r="I16" s="28">
        <f aca="true" t="shared" si="2" ref="I16:I23">H16*0.01</f>
        <v>0.4</v>
      </c>
      <c r="J16" s="8"/>
      <c r="K16" s="8"/>
      <c r="L16" s="8"/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25.5" customHeight="1">
      <c r="A17" s="1"/>
      <c r="B17" s="39" t="s">
        <v>4</v>
      </c>
      <c r="C17" s="40" t="s">
        <v>24</v>
      </c>
      <c r="D17" s="41"/>
      <c r="E17" s="27">
        <v>2</v>
      </c>
      <c r="F17" s="15">
        <f>INDEX(X86:Y91,MATCH(E17,X86:X91,0),2)</f>
        <v>2</v>
      </c>
      <c r="G17" s="27">
        <f t="shared" si="0"/>
        <v>40</v>
      </c>
      <c r="H17" s="27">
        <f t="shared" si="1"/>
        <v>40</v>
      </c>
      <c r="I17" s="28">
        <f t="shared" si="2"/>
        <v>0.4</v>
      </c>
      <c r="J17" s="8"/>
      <c r="K17" s="8"/>
      <c r="L17" s="8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25.5" customHeight="1">
      <c r="A18" s="1"/>
      <c r="B18" s="39" t="s">
        <v>5</v>
      </c>
      <c r="C18" s="40" t="s">
        <v>25</v>
      </c>
      <c r="D18" s="41"/>
      <c r="E18" s="27">
        <v>2</v>
      </c>
      <c r="F18" s="15">
        <f>INDEX(X86:Y91,MATCH(E18,X86:X91,0),2)</f>
        <v>2</v>
      </c>
      <c r="G18" s="27">
        <f t="shared" si="0"/>
        <v>40</v>
      </c>
      <c r="H18" s="27">
        <f t="shared" si="1"/>
        <v>40</v>
      </c>
      <c r="I18" s="28">
        <f t="shared" si="2"/>
        <v>0.4</v>
      </c>
      <c r="J18" s="8"/>
      <c r="K18" s="8"/>
      <c r="L18" s="8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25.5" customHeight="1">
      <c r="A19" s="1"/>
      <c r="B19" s="39" t="s">
        <v>6</v>
      </c>
      <c r="C19" s="40" t="s">
        <v>26</v>
      </c>
      <c r="D19" s="41"/>
      <c r="E19" s="27">
        <v>2</v>
      </c>
      <c r="F19" s="15">
        <f>INDEX(X86:Y91,MATCH(E19,X86:X91,0),2)</f>
        <v>2</v>
      </c>
      <c r="G19" s="27">
        <f t="shared" si="0"/>
        <v>40</v>
      </c>
      <c r="H19" s="27">
        <f t="shared" si="1"/>
        <v>40</v>
      </c>
      <c r="I19" s="28">
        <f t="shared" si="2"/>
        <v>0.4</v>
      </c>
      <c r="J19" s="8"/>
      <c r="K19" s="8"/>
      <c r="L19" s="8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25.5" customHeight="1">
      <c r="A20" s="1"/>
      <c r="B20" s="39" t="s">
        <v>7</v>
      </c>
      <c r="C20" s="40" t="s">
        <v>27</v>
      </c>
      <c r="D20" s="41"/>
      <c r="E20" s="27">
        <v>3</v>
      </c>
      <c r="F20" s="15">
        <f>INDEX(X86:Y91,MATCH(E20,X86:X91,0),2)</f>
        <v>3</v>
      </c>
      <c r="G20" s="27">
        <f t="shared" si="0"/>
        <v>60</v>
      </c>
      <c r="H20" s="27">
        <f t="shared" si="1"/>
        <v>60</v>
      </c>
      <c r="I20" s="28">
        <f t="shared" si="2"/>
        <v>0.6</v>
      </c>
      <c r="J20" s="8"/>
      <c r="K20" s="8"/>
      <c r="L20" s="8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25.5" customHeight="1">
      <c r="A21" s="1"/>
      <c r="B21" s="39" t="s">
        <v>8</v>
      </c>
      <c r="C21" s="40" t="s">
        <v>28</v>
      </c>
      <c r="D21" s="41"/>
      <c r="E21" s="27">
        <v>3</v>
      </c>
      <c r="F21" s="15">
        <f>INDEX(V86:W91,MATCH(E21,V86:V91,0),2)</f>
        <v>3</v>
      </c>
      <c r="G21" s="27">
        <f t="shared" si="0"/>
        <v>60</v>
      </c>
      <c r="H21" s="27">
        <f t="shared" si="1"/>
        <v>60</v>
      </c>
      <c r="I21" s="28">
        <f t="shared" si="2"/>
        <v>0.6</v>
      </c>
      <c r="J21" s="8"/>
      <c r="K21" s="8"/>
      <c r="L21" s="8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5.5" customHeight="1">
      <c r="A22" s="1"/>
      <c r="B22" s="39" t="s">
        <v>9</v>
      </c>
      <c r="C22" s="40" t="s">
        <v>29</v>
      </c>
      <c r="D22" s="41"/>
      <c r="E22" s="27">
        <v>3</v>
      </c>
      <c r="F22" s="15">
        <f>INDEX(V86:W91,MATCH(E22,V86:V91,0),2)</f>
        <v>3</v>
      </c>
      <c r="G22" s="27">
        <f t="shared" si="0"/>
        <v>60</v>
      </c>
      <c r="H22" s="27">
        <f t="shared" si="1"/>
        <v>60</v>
      </c>
      <c r="I22" s="28">
        <f t="shared" si="2"/>
        <v>0.6</v>
      </c>
      <c r="J22" s="8"/>
      <c r="K22" s="8"/>
      <c r="L22" s="8"/>
      <c r="M22" s="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25.5" customHeight="1">
      <c r="A23" s="1"/>
      <c r="B23" s="39" t="s">
        <v>10</v>
      </c>
      <c r="C23" s="40" t="s">
        <v>30</v>
      </c>
      <c r="D23" s="41"/>
      <c r="E23" s="27">
        <v>3</v>
      </c>
      <c r="F23" s="15">
        <f>INDEX(V86:W91,MATCH(E23,V86:V91,0),2)</f>
        <v>3</v>
      </c>
      <c r="G23" s="27">
        <f t="shared" si="0"/>
        <v>60</v>
      </c>
      <c r="H23" s="27">
        <f t="shared" si="1"/>
        <v>60</v>
      </c>
      <c r="I23" s="28">
        <f t="shared" si="2"/>
        <v>0.6</v>
      </c>
      <c r="J23" s="8"/>
      <c r="K23" s="8"/>
      <c r="L23" s="8"/>
      <c r="M23" s="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31"/>
      <c r="C24" s="42"/>
      <c r="D24" s="43"/>
      <c r="E24" s="27">
        <f>AVERAGE(E16:E23)</f>
        <v>2.5</v>
      </c>
      <c r="F24" s="44">
        <f>SUM(F16:F23)</f>
        <v>20</v>
      </c>
      <c r="G24" s="45">
        <f>AVERAGE(G16:G23)*0.01</f>
        <v>0.5</v>
      </c>
      <c r="H24" s="44">
        <f>SUM(H16:H23)</f>
        <v>400</v>
      </c>
      <c r="I24" s="30"/>
      <c r="J24" s="8"/>
      <c r="K24" s="8"/>
      <c r="L24" s="8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39" t="s">
        <v>0</v>
      </c>
      <c r="C25" s="38" t="s">
        <v>31</v>
      </c>
      <c r="D25" s="36"/>
      <c r="E25" s="27" t="s">
        <v>0</v>
      </c>
      <c r="F25" s="27"/>
      <c r="G25" s="27"/>
      <c r="H25" s="27"/>
      <c r="I25" s="30"/>
      <c r="J25" s="8"/>
      <c r="K25" s="8"/>
      <c r="L25" s="8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25.5" customHeight="1">
      <c r="A26" s="1"/>
      <c r="B26" s="39" t="s">
        <v>3</v>
      </c>
      <c r="C26" s="40" t="s">
        <v>32</v>
      </c>
      <c r="D26" s="41"/>
      <c r="E26" s="27">
        <v>2</v>
      </c>
      <c r="F26" s="15">
        <f>INDEX(X86:Y91,MATCH(E26,X86:X91,0),2)</f>
        <v>2</v>
      </c>
      <c r="G26" s="27">
        <f aca="true" t="shared" si="3" ref="G26:G33">F26*20</f>
        <v>40</v>
      </c>
      <c r="H26" s="27">
        <f aca="true" t="shared" si="4" ref="H26:H33">E26*20</f>
        <v>40</v>
      </c>
      <c r="I26" s="28">
        <f aca="true" t="shared" si="5" ref="I26:I33">H26*0.01</f>
        <v>0.4</v>
      </c>
      <c r="J26" s="8"/>
      <c r="K26" s="8"/>
      <c r="L26" s="8"/>
      <c r="M26" s="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25.5" customHeight="1">
      <c r="A27" s="1"/>
      <c r="B27" s="39" t="s">
        <v>4</v>
      </c>
      <c r="C27" s="40" t="s">
        <v>33</v>
      </c>
      <c r="D27" s="41"/>
      <c r="E27" s="27">
        <v>2</v>
      </c>
      <c r="F27" s="15">
        <f>INDEX(X86:Y91,MATCH(E27,X86:X91,0),2)</f>
        <v>2</v>
      </c>
      <c r="G27" s="27">
        <f t="shared" si="3"/>
        <v>40</v>
      </c>
      <c r="H27" s="27">
        <f t="shared" si="4"/>
        <v>40</v>
      </c>
      <c r="I27" s="28">
        <f t="shared" si="5"/>
        <v>0.4</v>
      </c>
      <c r="J27" s="8"/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5.5" customHeight="1">
      <c r="A28" s="1"/>
      <c r="B28" s="39" t="s">
        <v>5</v>
      </c>
      <c r="C28" s="46" t="s">
        <v>93</v>
      </c>
      <c r="D28" s="41"/>
      <c r="E28" s="27">
        <v>2</v>
      </c>
      <c r="F28" s="15">
        <f>INDEX(X86:Y91,MATCH(E28,X86:X91,0),2)</f>
        <v>2</v>
      </c>
      <c r="G28" s="27">
        <f t="shared" si="3"/>
        <v>40</v>
      </c>
      <c r="H28" s="27">
        <f t="shared" si="4"/>
        <v>40</v>
      </c>
      <c r="I28" s="28">
        <f t="shared" si="5"/>
        <v>0.4</v>
      </c>
      <c r="J28" s="8"/>
      <c r="K28" s="8"/>
      <c r="L28" s="8"/>
      <c r="M28" s="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25.5" customHeight="1" thickBot="1">
      <c r="A29" s="1"/>
      <c r="B29" s="39" t="s">
        <v>6</v>
      </c>
      <c r="C29" s="46" t="s">
        <v>34</v>
      </c>
      <c r="D29" s="41"/>
      <c r="E29" s="27">
        <v>2</v>
      </c>
      <c r="F29" s="15">
        <f>INDEX(X86:Y91,MATCH(E29,X86:X91,0),2)</f>
        <v>2</v>
      </c>
      <c r="G29" s="27">
        <f t="shared" si="3"/>
        <v>40</v>
      </c>
      <c r="H29" s="27">
        <f t="shared" si="4"/>
        <v>40</v>
      </c>
      <c r="I29" s="28">
        <f t="shared" si="5"/>
        <v>0.4</v>
      </c>
      <c r="J29" s="8"/>
      <c r="K29" s="8"/>
      <c r="L29" s="8"/>
      <c r="M29" s="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25.5" customHeight="1">
      <c r="A30" s="1"/>
      <c r="B30" s="39" t="s">
        <v>7</v>
      </c>
      <c r="C30" s="46" t="s">
        <v>35</v>
      </c>
      <c r="D30" s="41"/>
      <c r="E30" s="27">
        <v>3</v>
      </c>
      <c r="F30" s="15">
        <f>INDEX(X86:Y91,MATCH(E30,X86:X91,0),2)</f>
        <v>3</v>
      </c>
      <c r="G30" s="27">
        <f t="shared" si="3"/>
        <v>60</v>
      </c>
      <c r="H30" s="27">
        <f t="shared" si="4"/>
        <v>60</v>
      </c>
      <c r="I30" s="28">
        <f t="shared" si="5"/>
        <v>0.6</v>
      </c>
      <c r="J30" s="8"/>
      <c r="K30" s="47" t="s">
        <v>21</v>
      </c>
      <c r="L30" s="48"/>
      <c r="M30" s="48"/>
      <c r="N30" s="48"/>
      <c r="O30" s="48"/>
      <c r="P30" s="48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25.5" customHeight="1">
      <c r="A31" s="1"/>
      <c r="B31" s="39" t="s">
        <v>8</v>
      </c>
      <c r="C31" s="46" t="s">
        <v>36</v>
      </c>
      <c r="D31" s="41"/>
      <c r="E31" s="27">
        <v>3</v>
      </c>
      <c r="F31" s="15">
        <f>INDEX(V86:W91,MATCH(E31,V86:V91,0),2)</f>
        <v>3</v>
      </c>
      <c r="G31" s="27">
        <f t="shared" si="3"/>
        <v>60</v>
      </c>
      <c r="H31" s="27">
        <f t="shared" si="4"/>
        <v>60</v>
      </c>
      <c r="I31" s="28">
        <f t="shared" si="5"/>
        <v>0.6</v>
      </c>
      <c r="J31" s="8"/>
      <c r="K31" s="49" t="s">
        <v>111</v>
      </c>
      <c r="L31" s="50"/>
      <c r="M31" s="50"/>
      <c r="N31" s="50"/>
      <c r="O31" s="50"/>
      <c r="P31" s="50"/>
      <c r="Q31" s="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25.5" customHeight="1">
      <c r="A32" s="1"/>
      <c r="B32" s="39" t="s">
        <v>9</v>
      </c>
      <c r="C32" s="46" t="s">
        <v>37</v>
      </c>
      <c r="D32" s="41"/>
      <c r="E32" s="27">
        <v>3</v>
      </c>
      <c r="F32" s="15">
        <f>INDEX(V86:W91,MATCH(E32,V86:V91,0),2)</f>
        <v>3</v>
      </c>
      <c r="G32" s="27">
        <f t="shared" si="3"/>
        <v>60</v>
      </c>
      <c r="H32" s="27">
        <f t="shared" si="4"/>
        <v>60</v>
      </c>
      <c r="I32" s="28">
        <f t="shared" si="5"/>
        <v>0.6</v>
      </c>
      <c r="J32" s="8"/>
      <c r="K32" s="49" t="s">
        <v>109</v>
      </c>
      <c r="L32" s="50"/>
      <c r="M32" s="50"/>
      <c r="N32" s="50"/>
      <c r="O32" s="50"/>
      <c r="P32" s="50"/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25.5" customHeight="1">
      <c r="A33" s="1"/>
      <c r="B33" s="39" t="s">
        <v>10</v>
      </c>
      <c r="C33" s="40" t="s">
        <v>30</v>
      </c>
      <c r="D33" s="41"/>
      <c r="E33" s="27">
        <v>3</v>
      </c>
      <c r="F33" s="15">
        <f>INDEX(V86:W91,MATCH(E33,V86:V91,0),2)</f>
        <v>3</v>
      </c>
      <c r="G33" s="27">
        <f t="shared" si="3"/>
        <v>60</v>
      </c>
      <c r="H33" s="27">
        <f t="shared" si="4"/>
        <v>60</v>
      </c>
      <c r="I33" s="28">
        <f t="shared" si="5"/>
        <v>0.6</v>
      </c>
      <c r="J33" s="8"/>
      <c r="K33" s="49" t="s">
        <v>105</v>
      </c>
      <c r="L33" s="50"/>
      <c r="M33" s="50"/>
      <c r="N33" s="50"/>
      <c r="O33" s="50"/>
      <c r="P33" s="50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31"/>
      <c r="C34" s="42"/>
      <c r="D34" s="43"/>
      <c r="E34" s="27">
        <f>AVERAGE(E26:E33)</f>
        <v>2.5</v>
      </c>
      <c r="F34" s="44">
        <f>SUM(F26:F33)</f>
        <v>20</v>
      </c>
      <c r="G34" s="45">
        <f>AVERAGE(G26:G33)*0.01</f>
        <v>0.5</v>
      </c>
      <c r="H34" s="44">
        <f>SUM(H26:H33)</f>
        <v>400</v>
      </c>
      <c r="I34" s="30"/>
      <c r="J34" s="8"/>
      <c r="K34" s="49"/>
      <c r="L34" s="50"/>
      <c r="M34" s="50"/>
      <c r="N34" s="50"/>
      <c r="O34" s="50"/>
      <c r="P34" s="50"/>
      <c r="Q34" s="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39" t="s">
        <v>0</v>
      </c>
      <c r="C35" s="38" t="s">
        <v>38</v>
      </c>
      <c r="D35" s="36"/>
      <c r="E35" s="27" t="s">
        <v>0</v>
      </c>
      <c r="F35" s="27"/>
      <c r="G35" s="27"/>
      <c r="H35" s="27"/>
      <c r="I35" s="30"/>
      <c r="J35" s="8"/>
      <c r="K35" s="49" t="s">
        <v>0</v>
      </c>
      <c r="L35" s="50"/>
      <c r="M35" s="50"/>
      <c r="N35" s="50"/>
      <c r="O35" s="50"/>
      <c r="P35" s="50"/>
      <c r="Q35" s="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25.5">
      <c r="A36" s="1"/>
      <c r="B36" s="39" t="s">
        <v>3</v>
      </c>
      <c r="C36" s="46" t="s">
        <v>39</v>
      </c>
      <c r="D36" s="41"/>
      <c r="E36" s="27">
        <v>3</v>
      </c>
      <c r="F36" s="15">
        <f>INDEX(V86:W91,MATCH(E36,V86:V91,0),2)</f>
        <v>3</v>
      </c>
      <c r="G36" s="27">
        <f aca="true" t="shared" si="6" ref="G36:G43">F36*20</f>
        <v>60</v>
      </c>
      <c r="H36" s="27">
        <f aca="true" t="shared" si="7" ref="H36:H43">E36*20</f>
        <v>60</v>
      </c>
      <c r="I36" s="28">
        <f aca="true" t="shared" si="8" ref="I36:I43">H36*0.01</f>
        <v>0.6</v>
      </c>
      <c r="J36" s="8"/>
      <c r="K36" s="49" t="s">
        <v>106</v>
      </c>
      <c r="L36" s="50"/>
      <c r="M36" s="50"/>
      <c r="N36" s="50"/>
      <c r="O36" s="50"/>
      <c r="P36" s="50"/>
      <c r="Q36" s="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25.5">
      <c r="A37" s="1"/>
      <c r="B37" s="39" t="s">
        <v>4</v>
      </c>
      <c r="C37" s="46" t="s">
        <v>40</v>
      </c>
      <c r="D37" s="41"/>
      <c r="E37" s="27">
        <v>3</v>
      </c>
      <c r="F37" s="15">
        <f>INDEX(X86:Y91,MATCH(E37,X86:X91,0),2)</f>
        <v>3</v>
      </c>
      <c r="G37" s="27">
        <f t="shared" si="6"/>
        <v>60</v>
      </c>
      <c r="H37" s="27">
        <f t="shared" si="7"/>
        <v>60</v>
      </c>
      <c r="I37" s="28">
        <f t="shared" si="8"/>
        <v>0.6</v>
      </c>
      <c r="J37" s="8"/>
      <c r="K37" s="49" t="s">
        <v>107</v>
      </c>
      <c r="L37" s="50"/>
      <c r="M37" s="50"/>
      <c r="N37" s="50"/>
      <c r="O37" s="50"/>
      <c r="P37" s="50"/>
      <c r="Q37" s="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25.5">
      <c r="A38" s="1"/>
      <c r="B38" s="39" t="s">
        <v>5</v>
      </c>
      <c r="C38" s="46" t="s">
        <v>41</v>
      </c>
      <c r="D38" s="41"/>
      <c r="E38" s="27">
        <v>3</v>
      </c>
      <c r="F38" s="15">
        <f>INDEX(X86:Y91,MATCH(E38,X86:X91,0),2)</f>
        <v>3</v>
      </c>
      <c r="G38" s="27">
        <f t="shared" si="6"/>
        <v>60</v>
      </c>
      <c r="H38" s="27">
        <f t="shared" si="7"/>
        <v>60</v>
      </c>
      <c r="I38" s="28">
        <f t="shared" si="8"/>
        <v>0.6</v>
      </c>
      <c r="J38" s="8"/>
      <c r="K38" s="49"/>
      <c r="L38" s="50"/>
      <c r="M38" s="50"/>
      <c r="N38" s="50"/>
      <c r="O38" s="50"/>
      <c r="P38" s="50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8" customHeight="1">
      <c r="A39" s="1"/>
      <c r="B39" s="39" t="s">
        <v>6</v>
      </c>
      <c r="C39" s="46" t="s">
        <v>42</v>
      </c>
      <c r="D39" s="41"/>
      <c r="E39" s="27">
        <v>3</v>
      </c>
      <c r="F39" s="15">
        <f>INDEX(X86:Y91,MATCH(E39,X86:X91,0),2)</f>
        <v>3</v>
      </c>
      <c r="G39" s="27">
        <f t="shared" si="6"/>
        <v>60</v>
      </c>
      <c r="H39" s="27">
        <f t="shared" si="7"/>
        <v>60</v>
      </c>
      <c r="I39" s="28">
        <f t="shared" si="8"/>
        <v>0.6</v>
      </c>
      <c r="J39" s="8"/>
      <c r="K39" s="49"/>
      <c r="L39" s="50"/>
      <c r="M39" s="50"/>
      <c r="N39" s="50"/>
      <c r="O39" s="50"/>
      <c r="P39" s="50"/>
      <c r="Q39" s="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8" customHeight="1" thickBot="1">
      <c r="A40" s="1"/>
      <c r="B40" s="39" t="s">
        <v>7</v>
      </c>
      <c r="C40" s="46" t="s">
        <v>43</v>
      </c>
      <c r="D40" s="41"/>
      <c r="E40" s="27">
        <v>3</v>
      </c>
      <c r="F40" s="15">
        <f>INDEX(V86:W91,MATCH(E40,V86:V91,0),2)</f>
        <v>3</v>
      </c>
      <c r="G40" s="27">
        <f t="shared" si="6"/>
        <v>60</v>
      </c>
      <c r="H40" s="27">
        <f t="shared" si="7"/>
        <v>60</v>
      </c>
      <c r="I40" s="28">
        <f t="shared" si="8"/>
        <v>0.6</v>
      </c>
      <c r="J40" s="8"/>
      <c r="K40" s="51" t="s">
        <v>99</v>
      </c>
      <c r="L40" s="7"/>
      <c r="M40" s="52">
        <f ca="1">INT(RAND()*10000)</f>
        <v>7225</v>
      </c>
      <c r="N40" s="53" t="s">
        <v>108</v>
      </c>
      <c r="O40" s="54"/>
      <c r="P40" s="54"/>
      <c r="Q40" s="55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25.5">
      <c r="A41" s="1"/>
      <c r="B41" s="39" t="s">
        <v>8</v>
      </c>
      <c r="C41" s="46" t="s">
        <v>44</v>
      </c>
      <c r="D41" s="41"/>
      <c r="E41" s="27">
        <v>2</v>
      </c>
      <c r="F41" s="15">
        <f>INDEX(V86:W91,MATCH(E41,V86:V91,0),2)</f>
        <v>4</v>
      </c>
      <c r="G41" s="27">
        <f t="shared" si="6"/>
        <v>80</v>
      </c>
      <c r="H41" s="27">
        <f t="shared" si="7"/>
        <v>40</v>
      </c>
      <c r="I41" s="28">
        <f t="shared" si="8"/>
        <v>0.4</v>
      </c>
      <c r="J41" s="8"/>
      <c r="K41" s="8"/>
      <c r="L41" s="8"/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25.5">
      <c r="A42" s="1"/>
      <c r="B42" s="39" t="s">
        <v>9</v>
      </c>
      <c r="C42" s="46" t="s">
        <v>68</v>
      </c>
      <c r="D42" s="41"/>
      <c r="E42" s="27">
        <v>2</v>
      </c>
      <c r="F42" s="15">
        <f>INDEX(V86:W91,MATCH(E42,V86:V91,0),2)</f>
        <v>4</v>
      </c>
      <c r="G42" s="27">
        <f t="shared" si="6"/>
        <v>80</v>
      </c>
      <c r="H42" s="27">
        <f t="shared" si="7"/>
        <v>40</v>
      </c>
      <c r="I42" s="28">
        <f t="shared" si="8"/>
        <v>0.4</v>
      </c>
      <c r="J42" s="8"/>
      <c r="K42" s="8"/>
      <c r="L42" s="8"/>
      <c r="M42" s="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24.75" customHeight="1">
      <c r="A43" s="1"/>
      <c r="B43" s="39" t="s">
        <v>10</v>
      </c>
      <c r="C43" s="46" t="s">
        <v>69</v>
      </c>
      <c r="D43" s="41"/>
      <c r="E43" s="27">
        <v>2</v>
      </c>
      <c r="F43" s="15">
        <f>INDEX(X86:Y91,MATCH(E43,X86:X91,0),2)</f>
        <v>2</v>
      </c>
      <c r="G43" s="27">
        <f t="shared" si="6"/>
        <v>40</v>
      </c>
      <c r="H43" s="27">
        <f t="shared" si="7"/>
        <v>40</v>
      </c>
      <c r="I43" s="28">
        <f t="shared" si="8"/>
        <v>0.4</v>
      </c>
      <c r="J43" s="8"/>
      <c r="K43" s="8"/>
      <c r="L43" s="8"/>
      <c r="M43" s="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31"/>
      <c r="C44" s="42"/>
      <c r="D44" s="43"/>
      <c r="E44" s="27">
        <f>AVERAGE(E36:E43)</f>
        <v>2.625</v>
      </c>
      <c r="F44" s="44">
        <f>SUM(F36:F43)</f>
        <v>25</v>
      </c>
      <c r="G44" s="45">
        <f>AVERAGE(G36:G43)*0.01</f>
        <v>0.625</v>
      </c>
      <c r="H44" s="44">
        <f>SUM(H36:H43)</f>
        <v>420</v>
      </c>
      <c r="I44" s="30"/>
      <c r="J44" s="8"/>
      <c r="K44" s="8"/>
      <c r="L44" s="8"/>
      <c r="M44" s="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 customHeight="1">
      <c r="A45" s="1"/>
      <c r="B45" s="39" t="s">
        <v>0</v>
      </c>
      <c r="C45" s="38" t="s">
        <v>45</v>
      </c>
      <c r="D45" s="36"/>
      <c r="E45" s="27" t="s">
        <v>0</v>
      </c>
      <c r="F45" s="27"/>
      <c r="G45" s="27"/>
      <c r="H45" s="27"/>
      <c r="I45" s="30"/>
      <c r="J45" s="8"/>
      <c r="K45" s="8"/>
      <c r="L45" s="8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25.5">
      <c r="A46" s="1"/>
      <c r="B46" s="39" t="s">
        <v>3</v>
      </c>
      <c r="C46" s="46" t="s">
        <v>46</v>
      </c>
      <c r="D46" s="41"/>
      <c r="E46" s="27">
        <v>3</v>
      </c>
      <c r="F46" s="15">
        <f>INDEX(X86:Y91,MATCH(E46,X86:X91,0),2)</f>
        <v>3</v>
      </c>
      <c r="G46" s="27">
        <f aca="true" t="shared" si="9" ref="G46:G54">F46*20</f>
        <v>60</v>
      </c>
      <c r="H46" s="27">
        <f aca="true" t="shared" si="10" ref="H46:H54">E46*20</f>
        <v>60</v>
      </c>
      <c r="I46" s="28">
        <f aca="true" t="shared" si="11" ref="I46:I54">H46*0.01</f>
        <v>0.6</v>
      </c>
      <c r="J46" s="8"/>
      <c r="K46" s="8"/>
      <c r="L46" s="8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25.5">
      <c r="A47" s="1"/>
      <c r="B47" s="39" t="s">
        <v>4</v>
      </c>
      <c r="C47" s="46" t="s">
        <v>47</v>
      </c>
      <c r="D47" s="41"/>
      <c r="E47" s="27">
        <v>3</v>
      </c>
      <c r="F47" s="15">
        <f>INDEX(X86:Y91,MATCH(E47,X86:X91,0),2)</f>
        <v>3</v>
      </c>
      <c r="G47" s="27">
        <f t="shared" si="9"/>
        <v>60</v>
      </c>
      <c r="H47" s="27">
        <f t="shared" si="10"/>
        <v>60</v>
      </c>
      <c r="I47" s="28">
        <f t="shared" si="11"/>
        <v>0.6</v>
      </c>
      <c r="J47" s="8"/>
      <c r="K47" s="8"/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25.5">
      <c r="A48" s="1"/>
      <c r="B48" s="39" t="s">
        <v>5</v>
      </c>
      <c r="C48" s="46" t="s">
        <v>48</v>
      </c>
      <c r="D48" s="41"/>
      <c r="E48" s="27">
        <v>3</v>
      </c>
      <c r="F48" s="15">
        <f>INDEX(X86:Y91,MATCH(E48,X86:X91,0),2)</f>
        <v>3</v>
      </c>
      <c r="G48" s="27">
        <f t="shared" si="9"/>
        <v>60</v>
      </c>
      <c r="H48" s="27">
        <f t="shared" si="10"/>
        <v>60</v>
      </c>
      <c r="I48" s="28">
        <f t="shared" si="11"/>
        <v>0.6</v>
      </c>
      <c r="J48" s="8"/>
      <c r="K48" s="8"/>
      <c r="L48" s="8"/>
      <c r="M48" s="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25.5">
      <c r="A49" s="1"/>
      <c r="B49" s="39" t="s">
        <v>6</v>
      </c>
      <c r="C49" s="46" t="s">
        <v>49</v>
      </c>
      <c r="D49" s="41"/>
      <c r="E49" s="27">
        <v>2</v>
      </c>
      <c r="F49" s="15">
        <f>INDEX(V86:W91,MATCH(E49,V86:V91,0),2)</f>
        <v>4</v>
      </c>
      <c r="G49" s="27">
        <f t="shared" si="9"/>
        <v>80</v>
      </c>
      <c r="H49" s="27">
        <f t="shared" si="10"/>
        <v>40</v>
      </c>
      <c r="I49" s="28">
        <f t="shared" si="11"/>
        <v>0.4</v>
      </c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8" customHeight="1">
      <c r="A50" s="1"/>
      <c r="B50" s="39" t="s">
        <v>7</v>
      </c>
      <c r="C50" s="46" t="s">
        <v>51</v>
      </c>
      <c r="D50" s="41"/>
      <c r="E50" s="27">
        <v>2</v>
      </c>
      <c r="F50" s="15">
        <f>INDEX(V86:W91,MATCH(E50,V86:V91,0),2)</f>
        <v>4</v>
      </c>
      <c r="G50" s="27">
        <f t="shared" si="9"/>
        <v>80</v>
      </c>
      <c r="H50" s="27">
        <f t="shared" si="10"/>
        <v>40</v>
      </c>
      <c r="I50" s="28">
        <f t="shared" si="11"/>
        <v>0.4</v>
      </c>
      <c r="J50" s="8"/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25.5">
      <c r="A51" s="1"/>
      <c r="B51" s="39" t="s">
        <v>8</v>
      </c>
      <c r="C51" s="46" t="s">
        <v>50</v>
      </c>
      <c r="D51" s="41"/>
      <c r="E51" s="27">
        <v>2</v>
      </c>
      <c r="F51" s="15">
        <f>INDEX(X86:Y91,MATCH(E51,X86:X91,0),2)</f>
        <v>2</v>
      </c>
      <c r="G51" s="27">
        <f t="shared" si="9"/>
        <v>40</v>
      </c>
      <c r="H51" s="27">
        <f t="shared" si="10"/>
        <v>40</v>
      </c>
      <c r="I51" s="28">
        <f t="shared" si="11"/>
        <v>0.4</v>
      </c>
      <c r="J51" s="8"/>
      <c r="K51" s="8"/>
      <c r="L51" s="8"/>
      <c r="M51" s="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25.5">
      <c r="A52" s="1"/>
      <c r="B52" s="39" t="s">
        <v>9</v>
      </c>
      <c r="C52" s="46" t="s">
        <v>52</v>
      </c>
      <c r="D52" s="41"/>
      <c r="E52" s="27">
        <v>3</v>
      </c>
      <c r="F52" s="15">
        <f>INDEX(V86:W91,MATCH(E52,V86:V91,0),2)</f>
        <v>3</v>
      </c>
      <c r="G52" s="27">
        <f t="shared" si="9"/>
        <v>60</v>
      </c>
      <c r="H52" s="27">
        <f t="shared" si="10"/>
        <v>60</v>
      </c>
      <c r="I52" s="28">
        <f t="shared" si="11"/>
        <v>0.6</v>
      </c>
      <c r="J52" s="8"/>
      <c r="K52" s="8"/>
      <c r="L52" s="8"/>
      <c r="M52" s="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25.5">
      <c r="A53" s="1"/>
      <c r="B53" s="39" t="s">
        <v>10</v>
      </c>
      <c r="C53" s="46" t="s">
        <v>53</v>
      </c>
      <c r="D53" s="41"/>
      <c r="E53" s="27">
        <v>3</v>
      </c>
      <c r="F53" s="15">
        <f>INDEX(V86:W91,MATCH(E53,V86:V91,0),2)</f>
        <v>3</v>
      </c>
      <c r="G53" s="27">
        <f t="shared" si="9"/>
        <v>60</v>
      </c>
      <c r="H53" s="27">
        <f t="shared" si="10"/>
        <v>60</v>
      </c>
      <c r="I53" s="28">
        <f t="shared" si="11"/>
        <v>0.6</v>
      </c>
      <c r="J53" s="8"/>
      <c r="K53" s="8"/>
      <c r="L53" s="8"/>
      <c r="M53" s="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8" customHeight="1">
      <c r="A54" s="1"/>
      <c r="B54" s="39" t="s">
        <v>11</v>
      </c>
      <c r="C54" s="46" t="s">
        <v>54</v>
      </c>
      <c r="D54" s="41"/>
      <c r="E54" s="27">
        <v>3</v>
      </c>
      <c r="F54" s="15">
        <f>INDEX(V86:W91,MATCH(E54,V86:V91,0),2)</f>
        <v>3</v>
      </c>
      <c r="G54" s="27">
        <f t="shared" si="9"/>
        <v>60</v>
      </c>
      <c r="H54" s="27">
        <f t="shared" si="10"/>
        <v>60</v>
      </c>
      <c r="I54" s="28">
        <f t="shared" si="11"/>
        <v>0.6</v>
      </c>
      <c r="J54" s="8"/>
      <c r="K54" s="8"/>
      <c r="L54" s="8"/>
      <c r="M54" s="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4"/>
      <c r="D55" s="10"/>
      <c r="E55" s="27">
        <f>AVERAGE(E46:E54)</f>
        <v>2.6666666666666665</v>
      </c>
      <c r="F55" s="44">
        <f>SUM(F46:F54)</f>
        <v>28</v>
      </c>
      <c r="G55" s="45">
        <f>AVERAGE(G46:G54)*0.01</f>
        <v>0.6222222222222222</v>
      </c>
      <c r="H55" s="44">
        <f>SUM(H46:H54)</f>
        <v>480</v>
      </c>
      <c r="I55" s="30"/>
      <c r="J55" s="8"/>
      <c r="K55" s="8"/>
      <c r="L55" s="8"/>
      <c r="M55" s="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4"/>
      <c r="D56" s="10"/>
      <c r="E56" s="27"/>
      <c r="F56" s="56">
        <f>F55+F44+F34</f>
        <v>73</v>
      </c>
      <c r="G56" s="57">
        <f>(G55+G44+G34)/3</f>
        <v>0.5824074074074074</v>
      </c>
      <c r="H56" s="12"/>
      <c r="I56" s="30"/>
      <c r="J56" s="8"/>
      <c r="K56" s="8"/>
      <c r="L56" s="8"/>
      <c r="M56" s="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58" t="s">
        <v>19</v>
      </c>
      <c r="C57" s="59"/>
      <c r="D57" s="60" t="s">
        <v>100</v>
      </c>
      <c r="E57" s="27"/>
      <c r="F57" s="27"/>
      <c r="G57" s="27"/>
      <c r="H57" s="27"/>
      <c r="I57" s="30"/>
      <c r="J57" s="8"/>
      <c r="K57" s="8"/>
      <c r="L57" s="8"/>
      <c r="M57" s="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61"/>
      <c r="C58" s="62" t="s">
        <v>67</v>
      </c>
      <c r="D58" s="60" t="s">
        <v>101</v>
      </c>
      <c r="E58" s="27"/>
      <c r="F58" s="27"/>
      <c r="G58" s="27"/>
      <c r="H58" s="27"/>
      <c r="I58" s="30"/>
      <c r="J58" s="8"/>
      <c r="K58" s="8"/>
      <c r="L58" s="8"/>
      <c r="M58" s="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25.5" customHeight="1">
      <c r="A59" s="1"/>
      <c r="B59" s="63" t="s">
        <v>3</v>
      </c>
      <c r="C59" s="64" t="s">
        <v>56</v>
      </c>
      <c r="D59" s="65"/>
      <c r="E59" s="27">
        <v>50</v>
      </c>
      <c r="F59" s="27">
        <f aca="true" t="shared" si="12" ref="F59:F71">E59</f>
        <v>50</v>
      </c>
      <c r="G59" s="27"/>
      <c r="H59" s="27"/>
      <c r="I59" s="66">
        <f aca="true" t="shared" si="13" ref="I59:I72">IF(F59&lt;50,-50+F59,F59-50)*0.02</f>
        <v>0</v>
      </c>
      <c r="J59" s="8"/>
      <c r="K59" s="8"/>
      <c r="L59" s="8"/>
      <c r="M59" s="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25.5" customHeight="1">
      <c r="A60" s="1"/>
      <c r="B60" s="63" t="s">
        <v>4</v>
      </c>
      <c r="C60" s="64" t="s">
        <v>55</v>
      </c>
      <c r="D60" s="65"/>
      <c r="E60" s="27">
        <v>50</v>
      </c>
      <c r="F60" s="27">
        <f t="shared" si="12"/>
        <v>50</v>
      </c>
      <c r="G60" s="27"/>
      <c r="H60" s="27"/>
      <c r="I60" s="66">
        <f t="shared" si="13"/>
        <v>0</v>
      </c>
      <c r="J60" s="8"/>
      <c r="K60" s="8"/>
      <c r="L60" s="8"/>
      <c r="M60" s="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25.5" customHeight="1">
      <c r="A61" s="1"/>
      <c r="B61" s="63" t="s">
        <v>5</v>
      </c>
      <c r="C61" s="64" t="s">
        <v>59</v>
      </c>
      <c r="D61" s="65"/>
      <c r="E61" s="27">
        <v>50</v>
      </c>
      <c r="F61" s="27">
        <f t="shared" si="12"/>
        <v>50</v>
      </c>
      <c r="G61" s="27"/>
      <c r="H61" s="27"/>
      <c r="I61" s="66">
        <f t="shared" si="13"/>
        <v>0</v>
      </c>
      <c r="J61" s="8"/>
      <c r="K61" s="8"/>
      <c r="L61" s="8"/>
      <c r="M61" s="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25.5" customHeight="1">
      <c r="A62" s="1"/>
      <c r="B62" s="63" t="s">
        <v>6</v>
      </c>
      <c r="C62" s="64" t="s">
        <v>58</v>
      </c>
      <c r="D62" s="65"/>
      <c r="E62" s="27">
        <v>50</v>
      </c>
      <c r="F62" s="27">
        <f t="shared" si="12"/>
        <v>50</v>
      </c>
      <c r="G62" s="27"/>
      <c r="H62" s="27"/>
      <c r="I62" s="66">
        <f t="shared" si="13"/>
        <v>0</v>
      </c>
      <c r="J62" s="8"/>
      <c r="K62" s="8"/>
      <c r="L62" s="8"/>
      <c r="M62" s="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25.5" customHeight="1">
      <c r="A63" s="1"/>
      <c r="B63" s="63" t="s">
        <v>7</v>
      </c>
      <c r="C63" s="64" t="s">
        <v>57</v>
      </c>
      <c r="D63" s="65"/>
      <c r="E63" s="27">
        <v>50</v>
      </c>
      <c r="F63" s="27">
        <f t="shared" si="12"/>
        <v>50</v>
      </c>
      <c r="G63" s="27"/>
      <c r="H63" s="27"/>
      <c r="I63" s="66">
        <f t="shared" si="13"/>
        <v>0</v>
      </c>
      <c r="J63" s="8"/>
      <c r="K63" s="8"/>
      <c r="L63" s="8"/>
      <c r="M63" s="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25.5" customHeight="1">
      <c r="A64" s="1"/>
      <c r="B64" s="63" t="s">
        <v>8</v>
      </c>
      <c r="C64" s="64" t="s">
        <v>58</v>
      </c>
      <c r="D64" s="65"/>
      <c r="E64" s="27">
        <v>50</v>
      </c>
      <c r="F64" s="27">
        <f t="shared" si="12"/>
        <v>50</v>
      </c>
      <c r="G64" s="27"/>
      <c r="H64" s="27"/>
      <c r="I64" s="66">
        <f t="shared" si="13"/>
        <v>0</v>
      </c>
      <c r="J64" s="8"/>
      <c r="K64" s="8"/>
      <c r="L64" s="8"/>
      <c r="M64" s="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25.5" customHeight="1">
      <c r="A65" s="1"/>
      <c r="B65" s="63" t="s">
        <v>9</v>
      </c>
      <c r="C65" s="64" t="s">
        <v>60</v>
      </c>
      <c r="D65" s="65"/>
      <c r="E65" s="27">
        <v>50</v>
      </c>
      <c r="F65" s="27">
        <f t="shared" si="12"/>
        <v>50</v>
      </c>
      <c r="G65" s="27"/>
      <c r="H65" s="27"/>
      <c r="I65" s="66">
        <f t="shared" si="13"/>
        <v>0</v>
      </c>
      <c r="J65" s="8"/>
      <c r="K65" s="8"/>
      <c r="L65" s="8"/>
      <c r="M65" s="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25.5" customHeight="1">
      <c r="A66" s="1"/>
      <c r="B66" s="63" t="s">
        <v>10</v>
      </c>
      <c r="C66" s="64" t="s">
        <v>61</v>
      </c>
      <c r="D66" s="65"/>
      <c r="E66" s="27">
        <v>50</v>
      </c>
      <c r="F66" s="27">
        <f t="shared" si="12"/>
        <v>50</v>
      </c>
      <c r="G66" s="27"/>
      <c r="H66" s="27"/>
      <c r="I66" s="66">
        <f t="shared" si="13"/>
        <v>0</v>
      </c>
      <c r="J66" s="8"/>
      <c r="K66" s="8"/>
      <c r="L66" s="8"/>
      <c r="M66" s="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25.5" customHeight="1">
      <c r="A67" s="1"/>
      <c r="B67" s="63" t="s">
        <v>11</v>
      </c>
      <c r="C67" s="64" t="s">
        <v>62</v>
      </c>
      <c r="D67" s="65"/>
      <c r="E67" s="27">
        <v>50</v>
      </c>
      <c r="F67" s="27">
        <f t="shared" si="12"/>
        <v>50</v>
      </c>
      <c r="G67" s="27"/>
      <c r="H67" s="27"/>
      <c r="I67" s="66">
        <f t="shared" si="13"/>
        <v>0</v>
      </c>
      <c r="J67" s="8"/>
      <c r="K67" s="8"/>
      <c r="L67" s="8"/>
      <c r="M67" s="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25.5" customHeight="1">
      <c r="A68" s="1"/>
      <c r="B68" s="63" t="s">
        <v>12</v>
      </c>
      <c r="C68" s="64" t="s">
        <v>63</v>
      </c>
      <c r="D68" s="65"/>
      <c r="E68" s="27">
        <v>50</v>
      </c>
      <c r="F68" s="27">
        <f t="shared" si="12"/>
        <v>50</v>
      </c>
      <c r="G68" s="27"/>
      <c r="H68" s="27"/>
      <c r="I68" s="66">
        <f t="shared" si="13"/>
        <v>0</v>
      </c>
      <c r="J68" s="8"/>
      <c r="K68" s="8"/>
      <c r="L68" s="8"/>
      <c r="M68" s="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25.5" customHeight="1">
      <c r="A69" s="1"/>
      <c r="B69" s="63" t="s">
        <v>13</v>
      </c>
      <c r="C69" s="64" t="s">
        <v>64</v>
      </c>
      <c r="D69" s="65"/>
      <c r="E69" s="27">
        <v>50</v>
      </c>
      <c r="F69" s="27">
        <f t="shared" si="12"/>
        <v>50</v>
      </c>
      <c r="G69" s="27"/>
      <c r="H69" s="27"/>
      <c r="I69" s="66">
        <f t="shared" si="13"/>
        <v>0</v>
      </c>
      <c r="J69" s="8"/>
      <c r="K69" s="8"/>
      <c r="L69" s="13"/>
      <c r="M69" s="13"/>
      <c r="N69" s="13"/>
      <c r="O69" s="9"/>
      <c r="P69" s="9"/>
      <c r="Q69" s="9"/>
      <c r="R69" s="9"/>
      <c r="S69" s="9"/>
      <c r="T69" s="4"/>
      <c r="U69" s="4"/>
      <c r="V69" s="4"/>
      <c r="W69" s="4"/>
      <c r="X69" s="4"/>
      <c r="Y69" s="4"/>
      <c r="Z69" s="4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25.5" customHeight="1">
      <c r="A70" s="1"/>
      <c r="B70" s="63" t="s">
        <v>14</v>
      </c>
      <c r="C70" s="64" t="s">
        <v>65</v>
      </c>
      <c r="D70" s="65"/>
      <c r="E70" s="27">
        <v>50</v>
      </c>
      <c r="F70" s="27">
        <f t="shared" si="12"/>
        <v>50</v>
      </c>
      <c r="G70" s="27"/>
      <c r="H70" s="27"/>
      <c r="I70" s="66">
        <f t="shared" si="13"/>
        <v>0</v>
      </c>
      <c r="J70" s="8"/>
      <c r="K70" s="8"/>
      <c r="L70" s="13"/>
      <c r="M70" s="13"/>
      <c r="N70" s="13"/>
      <c r="O70" s="9"/>
      <c r="P70" s="9"/>
      <c r="Q70" s="9"/>
      <c r="R70" s="9"/>
      <c r="S70" s="9"/>
      <c r="T70" s="4"/>
      <c r="U70" s="4"/>
      <c r="V70" s="4"/>
      <c r="W70" s="4"/>
      <c r="X70" s="4"/>
      <c r="Y70" s="4"/>
      <c r="Z70" s="4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25.5" customHeight="1">
      <c r="A71" s="1"/>
      <c r="B71" s="63" t="s">
        <v>15</v>
      </c>
      <c r="C71" s="64" t="s">
        <v>66</v>
      </c>
      <c r="D71" s="65"/>
      <c r="E71" s="27">
        <v>50</v>
      </c>
      <c r="F71" s="27">
        <f t="shared" si="12"/>
        <v>50</v>
      </c>
      <c r="G71" s="27"/>
      <c r="H71" s="27"/>
      <c r="I71" s="66">
        <f t="shared" si="13"/>
        <v>0</v>
      </c>
      <c r="J71" s="8"/>
      <c r="K71" s="8"/>
      <c r="L71" s="13"/>
      <c r="M71" s="13"/>
      <c r="N71" s="13"/>
      <c r="O71" s="9"/>
      <c r="P71" s="9"/>
      <c r="Q71" s="9"/>
      <c r="R71" s="9"/>
      <c r="S71" s="9"/>
      <c r="T71" s="4"/>
      <c r="U71" s="4"/>
      <c r="V71" s="4"/>
      <c r="W71" s="4"/>
      <c r="X71" s="4"/>
      <c r="Y71" s="4"/>
      <c r="Z71" s="4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25.5" customHeight="1">
      <c r="A72" s="1"/>
      <c r="B72" s="67"/>
      <c r="C72" s="68"/>
      <c r="D72" s="69"/>
      <c r="E72" s="27">
        <f>SUM(E59:E71)</f>
        <v>650</v>
      </c>
      <c r="F72" s="27">
        <f>AVERAGE(F59:F71)</f>
        <v>50</v>
      </c>
      <c r="G72" s="27"/>
      <c r="H72" s="27"/>
      <c r="I72" s="70">
        <f t="shared" si="13"/>
        <v>0</v>
      </c>
      <c r="J72" s="8"/>
      <c r="K72" s="1"/>
      <c r="L72" s="13"/>
      <c r="M72" s="13"/>
      <c r="N72" s="13"/>
      <c r="O72" s="9"/>
      <c r="P72" s="9"/>
      <c r="Q72" s="9"/>
      <c r="R72" s="9"/>
      <c r="S72" s="9"/>
      <c r="T72" s="4"/>
      <c r="U72" s="4"/>
      <c r="V72" s="4"/>
      <c r="W72" s="4"/>
      <c r="X72" s="4"/>
      <c r="Y72" s="4"/>
      <c r="Z72" s="4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35" ht="12.75">
      <c r="A73" s="1"/>
      <c r="B73" s="1"/>
      <c r="C73" s="14"/>
      <c r="D73" s="5"/>
      <c r="E73" s="71"/>
      <c r="F73" s="71"/>
      <c r="G73" s="71"/>
      <c r="H73" s="71"/>
      <c r="I73" s="72"/>
      <c r="J73" s="4"/>
      <c r="K73" s="8"/>
      <c r="L73" s="6"/>
      <c r="M73" s="6"/>
      <c r="N73" s="6"/>
      <c r="O73" s="6"/>
      <c r="P73" s="6"/>
      <c r="Q73" s="6"/>
      <c r="R73" s="6"/>
      <c r="S73" s="6"/>
      <c r="T73" s="8"/>
      <c r="U73" s="8"/>
      <c r="V73" s="8"/>
      <c r="W73" s="8"/>
      <c r="X73" s="8"/>
      <c r="Y73" s="8"/>
      <c r="Z73" s="4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75">
      <c r="A74" s="1"/>
      <c r="B74" s="1"/>
      <c r="C74" s="73"/>
      <c r="D74" s="5"/>
      <c r="E74" s="74"/>
      <c r="F74" s="74"/>
      <c r="G74" s="74"/>
      <c r="H74" s="74"/>
      <c r="I74" s="72"/>
      <c r="J74" s="4"/>
      <c r="K74" s="8"/>
      <c r="L74" s="6"/>
      <c r="M74" s="6"/>
      <c r="N74" s="6"/>
      <c r="O74" s="6"/>
      <c r="P74" s="6"/>
      <c r="Q74" s="6"/>
      <c r="R74" s="6"/>
      <c r="S74" s="6"/>
      <c r="T74" s="8"/>
      <c r="U74" s="8"/>
      <c r="V74" s="8"/>
      <c r="W74" s="8"/>
      <c r="X74" s="8"/>
      <c r="Y74" s="8"/>
      <c r="Z74" s="4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75">
      <c r="A75" s="1"/>
      <c r="B75" s="1"/>
      <c r="C75" s="73"/>
      <c r="D75" s="5"/>
      <c r="E75" s="74"/>
      <c r="F75" s="74"/>
      <c r="G75" s="74"/>
      <c r="H75" s="74"/>
      <c r="I75" s="72"/>
      <c r="J75" s="4"/>
      <c r="K75" s="8"/>
      <c r="L75" s="6"/>
      <c r="M75" s="6"/>
      <c r="N75" s="6"/>
      <c r="O75" s="6"/>
      <c r="P75" s="6"/>
      <c r="Q75" s="6"/>
      <c r="R75" s="6"/>
      <c r="S75" s="6"/>
      <c r="T75" s="8"/>
      <c r="U75" s="8"/>
      <c r="V75" s="8"/>
      <c r="W75" s="8"/>
      <c r="X75" s="8"/>
      <c r="Y75" s="8"/>
      <c r="Z75" s="4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51">
      <c r="A76" s="1"/>
      <c r="B76" s="1"/>
      <c r="C76" s="73"/>
      <c r="D76" s="5"/>
      <c r="E76" s="74"/>
      <c r="F76" s="74"/>
      <c r="G76" s="74"/>
      <c r="H76" s="74"/>
      <c r="I76" s="72"/>
      <c r="J76" s="4"/>
      <c r="K76" s="75"/>
      <c r="L76" s="75"/>
      <c r="M76" s="76" t="s">
        <v>70</v>
      </c>
      <c r="N76" s="75"/>
      <c r="O76" s="75"/>
      <c r="P76" s="75"/>
      <c r="Q76" s="75"/>
      <c r="R76" s="75"/>
      <c r="S76" s="75"/>
      <c r="T76" s="75"/>
      <c r="U76" s="75"/>
      <c r="V76" s="76" t="s">
        <v>98</v>
      </c>
      <c r="W76" s="75"/>
      <c r="X76" s="75"/>
      <c r="Y76" s="75"/>
      <c r="Z76" s="4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>
      <c r="A77" s="1"/>
      <c r="B77" s="1"/>
      <c r="C77" s="73"/>
      <c r="D77" s="5"/>
      <c r="E77" s="74"/>
      <c r="F77" s="74"/>
      <c r="G77" s="74"/>
      <c r="H77" s="74"/>
      <c r="I77" s="72"/>
      <c r="J77" s="4"/>
      <c r="K77" s="75"/>
      <c r="L77" s="77" t="s">
        <v>78</v>
      </c>
      <c r="M77" s="78">
        <f>F24</f>
        <v>20</v>
      </c>
      <c r="N77" s="78">
        <f>F34</f>
        <v>20</v>
      </c>
      <c r="O77" s="75"/>
      <c r="P77" s="78">
        <f>F44</f>
        <v>25</v>
      </c>
      <c r="Q77" s="75"/>
      <c r="R77" s="78">
        <f>F55</f>
        <v>28</v>
      </c>
      <c r="S77" s="75"/>
      <c r="T77" s="75"/>
      <c r="U77" s="77" t="s">
        <v>79</v>
      </c>
      <c r="V77" s="75"/>
      <c r="W77" s="79">
        <f>F56</f>
        <v>73</v>
      </c>
      <c r="X77" s="75"/>
      <c r="Y77" s="75"/>
      <c r="Z77" s="4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25.5">
      <c r="A78" s="1"/>
      <c r="B78" s="1"/>
      <c r="C78" s="73"/>
      <c r="D78" s="5"/>
      <c r="E78" s="74"/>
      <c r="F78" s="74"/>
      <c r="G78" s="74"/>
      <c r="H78" s="74"/>
      <c r="I78" s="72"/>
      <c r="J78" s="4"/>
      <c r="K78" s="75"/>
      <c r="L78" s="75"/>
      <c r="M78" s="80" t="s">
        <v>2</v>
      </c>
      <c r="N78" s="80" t="s">
        <v>1</v>
      </c>
      <c r="O78" s="80" t="s">
        <v>76</v>
      </c>
      <c r="P78" s="80" t="s">
        <v>76</v>
      </c>
      <c r="Q78" s="81" t="s">
        <v>77</v>
      </c>
      <c r="R78" s="81" t="s">
        <v>77</v>
      </c>
      <c r="S78" s="75"/>
      <c r="T78" s="75"/>
      <c r="U78" s="82" t="s">
        <v>83</v>
      </c>
      <c r="V78" s="83">
        <v>72</v>
      </c>
      <c r="W78" s="83">
        <v>125</v>
      </c>
      <c r="X78" s="75"/>
      <c r="Y78" s="75"/>
      <c r="Z78" s="4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25.5">
      <c r="A79" s="1"/>
      <c r="B79" s="1"/>
      <c r="C79" s="73"/>
      <c r="D79" s="5"/>
      <c r="E79" s="74"/>
      <c r="F79" s="74"/>
      <c r="G79" s="74"/>
      <c r="H79" s="74"/>
      <c r="I79" s="72"/>
      <c r="J79" s="4"/>
      <c r="K79" s="75"/>
      <c r="L79" s="82" t="s">
        <v>71</v>
      </c>
      <c r="M79" s="83">
        <v>8</v>
      </c>
      <c r="N79" s="83">
        <v>9</v>
      </c>
      <c r="O79" s="81">
        <v>8</v>
      </c>
      <c r="P79" s="81">
        <v>8</v>
      </c>
      <c r="Q79" s="81">
        <v>10</v>
      </c>
      <c r="R79" s="81">
        <v>11</v>
      </c>
      <c r="S79" s="75"/>
      <c r="T79" s="75"/>
      <c r="U79" s="82" t="s">
        <v>82</v>
      </c>
      <c r="V79" s="83">
        <v>56</v>
      </c>
      <c r="W79" s="83">
        <v>71</v>
      </c>
      <c r="X79" s="75"/>
      <c r="Y79" s="75"/>
      <c r="Z79" s="4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25.5">
      <c r="A80" s="1"/>
      <c r="B80" s="1"/>
      <c r="C80" s="73"/>
      <c r="D80" s="5"/>
      <c r="E80" s="74"/>
      <c r="F80" s="74"/>
      <c r="G80" s="74"/>
      <c r="H80" s="74"/>
      <c r="I80" s="72"/>
      <c r="J80" s="4"/>
      <c r="K80" s="75"/>
      <c r="L80" s="82" t="s">
        <v>72</v>
      </c>
      <c r="M80" s="83">
        <v>10</v>
      </c>
      <c r="N80" s="83">
        <v>13</v>
      </c>
      <c r="O80" s="83">
        <v>9</v>
      </c>
      <c r="P80" s="83">
        <v>10</v>
      </c>
      <c r="Q80" s="83">
        <v>12</v>
      </c>
      <c r="R80" s="83">
        <v>14</v>
      </c>
      <c r="S80" s="75"/>
      <c r="T80" s="75"/>
      <c r="U80" s="82" t="s">
        <v>73</v>
      </c>
      <c r="V80" s="83">
        <v>40</v>
      </c>
      <c r="W80" s="83">
        <v>55</v>
      </c>
      <c r="X80" s="75"/>
      <c r="Y80" s="75"/>
      <c r="Z80" s="4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25.5">
      <c r="A81" s="1"/>
      <c r="B81" s="1"/>
      <c r="C81" s="73"/>
      <c r="D81" s="5"/>
      <c r="E81" s="74"/>
      <c r="F81" s="74"/>
      <c r="G81" s="74"/>
      <c r="H81" s="74"/>
      <c r="I81" s="72"/>
      <c r="J81" s="4"/>
      <c r="K81" s="75"/>
      <c r="L81" s="82" t="s">
        <v>73</v>
      </c>
      <c r="M81" s="83">
        <v>14</v>
      </c>
      <c r="N81" s="83">
        <v>19</v>
      </c>
      <c r="O81" s="83">
        <v>11</v>
      </c>
      <c r="P81" s="83">
        <v>16</v>
      </c>
      <c r="Q81" s="83">
        <v>14</v>
      </c>
      <c r="R81" s="83">
        <v>20</v>
      </c>
      <c r="S81" s="75"/>
      <c r="T81" s="75"/>
      <c r="U81" s="82" t="s">
        <v>81</v>
      </c>
      <c r="V81" s="83">
        <v>31</v>
      </c>
      <c r="W81" s="83">
        <v>39</v>
      </c>
      <c r="X81" s="75"/>
      <c r="Y81" s="75"/>
      <c r="Z81" s="4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25.5">
      <c r="A82" s="1"/>
      <c r="B82" s="1"/>
      <c r="C82" s="73"/>
      <c r="D82" s="5"/>
      <c r="E82" s="74"/>
      <c r="F82" s="74"/>
      <c r="G82" s="74"/>
      <c r="H82" s="74"/>
      <c r="I82" s="72"/>
      <c r="J82" s="4"/>
      <c r="K82" s="75"/>
      <c r="L82" s="82" t="s">
        <v>74</v>
      </c>
      <c r="M82" s="83">
        <v>20</v>
      </c>
      <c r="N82" s="83">
        <v>26</v>
      </c>
      <c r="O82" s="83">
        <v>17</v>
      </c>
      <c r="P82" s="83">
        <v>25</v>
      </c>
      <c r="Q82" s="83">
        <v>21</v>
      </c>
      <c r="R82" s="83">
        <v>29</v>
      </c>
      <c r="S82" s="75"/>
      <c r="T82" s="75"/>
      <c r="U82" s="82" t="s">
        <v>80</v>
      </c>
      <c r="V82" s="83">
        <v>25</v>
      </c>
      <c r="W82" s="83">
        <v>30</v>
      </c>
      <c r="X82" s="75"/>
      <c r="Y82" s="75"/>
      <c r="Z82" s="4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25.5">
      <c r="A83" s="1"/>
      <c r="B83" s="1"/>
      <c r="C83" s="73"/>
      <c r="D83" s="5"/>
      <c r="E83" s="74"/>
      <c r="F83" s="74"/>
      <c r="G83" s="74"/>
      <c r="H83" s="74"/>
      <c r="I83" s="72"/>
      <c r="J83" s="4"/>
      <c r="K83" s="75"/>
      <c r="L83" s="82" t="s">
        <v>75</v>
      </c>
      <c r="M83" s="83">
        <v>27</v>
      </c>
      <c r="N83" s="83">
        <v>40</v>
      </c>
      <c r="O83" s="83">
        <v>26</v>
      </c>
      <c r="P83" s="83">
        <v>40</v>
      </c>
      <c r="Q83" s="83">
        <v>29</v>
      </c>
      <c r="R83" s="83">
        <v>46</v>
      </c>
      <c r="S83" s="75"/>
      <c r="T83" s="75"/>
      <c r="U83" s="75"/>
      <c r="V83" s="75"/>
      <c r="W83" s="75"/>
      <c r="X83" s="75"/>
      <c r="Y83" s="75"/>
      <c r="Z83" s="4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2.75">
      <c r="A84" s="1"/>
      <c r="B84" s="1"/>
      <c r="C84" s="73"/>
      <c r="D84" s="5"/>
      <c r="E84" s="71"/>
      <c r="F84" s="71"/>
      <c r="G84" s="74" t="s">
        <v>0</v>
      </c>
      <c r="H84" s="74"/>
      <c r="I84" s="72"/>
      <c r="J84" s="4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.75">
      <c r="A85" s="1"/>
      <c r="B85" s="1"/>
      <c r="C85" s="73"/>
      <c r="D85" s="5"/>
      <c r="E85" s="71"/>
      <c r="F85" s="71"/>
      <c r="G85" s="74"/>
      <c r="H85" s="74"/>
      <c r="I85" s="72"/>
      <c r="J85" s="4"/>
      <c r="K85" s="75"/>
      <c r="L85" s="75"/>
      <c r="M85" s="84" t="s">
        <v>78</v>
      </c>
      <c r="N85" s="75"/>
      <c r="O85" s="85"/>
      <c r="P85" s="85"/>
      <c r="Q85" s="75"/>
      <c r="R85" s="75"/>
      <c r="S85" s="84" t="s">
        <v>79</v>
      </c>
      <c r="T85" s="75"/>
      <c r="U85" s="75"/>
      <c r="V85" s="80" t="s">
        <v>86</v>
      </c>
      <c r="W85" s="86"/>
      <c r="X85" s="80" t="s">
        <v>87</v>
      </c>
      <c r="Y85" s="86"/>
      <c r="Z85" s="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75">
      <c r="A86" s="1"/>
      <c r="B86" s="1"/>
      <c r="C86" s="73"/>
      <c r="D86" s="5"/>
      <c r="E86" s="71"/>
      <c r="F86" s="71"/>
      <c r="G86" s="74"/>
      <c r="H86" s="74"/>
      <c r="I86" s="72"/>
      <c r="J86" s="4"/>
      <c r="K86" s="75"/>
      <c r="L86" s="77" t="s">
        <v>85</v>
      </c>
      <c r="M86" s="84" t="str">
        <f>INDEX(L88:M126,MATCH(M77,L88:L126,0),2)</f>
        <v>ganska negativ</v>
      </c>
      <c r="N86" s="84" t="str">
        <f>INDEX(L88:N126,MATCH(N77,L88:L126,0),3)</f>
        <v>ganska negativ</v>
      </c>
      <c r="O86" s="84" t="str">
        <f>INDEX(L88:O126,MATCH(P77,L88:L126,0),4)</f>
        <v>ganska negativ</v>
      </c>
      <c r="P86" s="84" t="str">
        <f>INDEX(L88:P126,MATCH(R77,L88:L126,0),5)</f>
        <v>ganska negativ</v>
      </c>
      <c r="Q86" s="75"/>
      <c r="R86" s="75"/>
      <c r="S86" s="84" t="str">
        <f>INDEX(R88:S188,MATCH(W77,R88:R188,0),2)</f>
        <v>mycket hög</v>
      </c>
      <c r="T86" s="75"/>
      <c r="U86" s="75"/>
      <c r="V86" s="86">
        <v>5</v>
      </c>
      <c r="W86" s="86">
        <v>1</v>
      </c>
      <c r="X86" s="86">
        <v>5</v>
      </c>
      <c r="Y86" s="86">
        <v>5</v>
      </c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75">
      <c r="A87" s="1"/>
      <c r="B87" s="1"/>
      <c r="C87" s="14"/>
      <c r="D87" s="5"/>
      <c r="E87" s="71"/>
      <c r="F87" s="71"/>
      <c r="G87" s="71"/>
      <c r="H87" s="71"/>
      <c r="I87" s="72"/>
      <c r="J87" s="4"/>
      <c r="K87" s="75"/>
      <c r="L87" s="75"/>
      <c r="M87" s="85" t="s">
        <v>2</v>
      </c>
      <c r="N87" s="87" t="s">
        <v>1</v>
      </c>
      <c r="O87" s="87" t="s">
        <v>76</v>
      </c>
      <c r="P87" s="88" t="s">
        <v>77</v>
      </c>
      <c r="Q87" s="75"/>
      <c r="R87" s="75"/>
      <c r="S87" s="75"/>
      <c r="T87" s="75"/>
      <c r="U87" s="75"/>
      <c r="V87" s="86">
        <v>4</v>
      </c>
      <c r="W87" s="86">
        <v>2</v>
      </c>
      <c r="X87" s="86">
        <v>4</v>
      </c>
      <c r="Y87" s="86">
        <v>4</v>
      </c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75">
      <c r="A88" s="1"/>
      <c r="B88" s="1"/>
      <c r="C88" s="14"/>
      <c r="D88" s="5"/>
      <c r="E88" s="71"/>
      <c r="F88" s="71"/>
      <c r="G88" s="71"/>
      <c r="H88" s="71"/>
      <c r="I88" s="72"/>
      <c r="J88" s="4"/>
      <c r="K88" s="80"/>
      <c r="L88" s="75">
        <v>8</v>
      </c>
      <c r="M88" s="82" t="s">
        <v>88</v>
      </c>
      <c r="N88" s="82" t="s">
        <v>88</v>
      </c>
      <c r="O88" s="82" t="s">
        <v>88</v>
      </c>
      <c r="P88" s="82" t="s">
        <v>88</v>
      </c>
      <c r="Q88" s="75"/>
      <c r="R88" s="75">
        <v>25</v>
      </c>
      <c r="S88" s="75" t="s">
        <v>94</v>
      </c>
      <c r="T88" s="75"/>
      <c r="U88" s="75"/>
      <c r="V88" s="86">
        <v>3</v>
      </c>
      <c r="W88" s="86">
        <v>3</v>
      </c>
      <c r="X88" s="86">
        <v>3</v>
      </c>
      <c r="Y88" s="86">
        <v>3</v>
      </c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75">
      <c r="A89" s="1"/>
      <c r="B89" s="1"/>
      <c r="C89" s="14"/>
      <c r="D89" s="5"/>
      <c r="E89" s="71"/>
      <c r="F89" s="71"/>
      <c r="G89" s="71"/>
      <c r="H89" s="71"/>
      <c r="I89" s="72"/>
      <c r="J89" s="4"/>
      <c r="K89" s="80"/>
      <c r="L89" s="75">
        <v>9</v>
      </c>
      <c r="M89" s="82" t="s">
        <v>88</v>
      </c>
      <c r="N89" s="82" t="s">
        <v>88</v>
      </c>
      <c r="O89" s="82" t="s">
        <v>89</v>
      </c>
      <c r="P89" s="82" t="s">
        <v>88</v>
      </c>
      <c r="Q89" s="75"/>
      <c r="R89" s="75">
        <v>26</v>
      </c>
      <c r="S89" s="75" t="s">
        <v>94</v>
      </c>
      <c r="T89" s="75"/>
      <c r="U89" s="75"/>
      <c r="V89" s="86">
        <v>2</v>
      </c>
      <c r="W89" s="86">
        <v>4</v>
      </c>
      <c r="X89" s="86">
        <v>2</v>
      </c>
      <c r="Y89" s="86">
        <v>2</v>
      </c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75">
      <c r="A90" s="1"/>
      <c r="B90" s="1"/>
      <c r="C90" s="14"/>
      <c r="D90" s="5"/>
      <c r="E90" s="71"/>
      <c r="F90" s="71"/>
      <c r="G90" s="71"/>
      <c r="H90" s="71"/>
      <c r="I90" s="72"/>
      <c r="J90" s="4"/>
      <c r="K90" s="80"/>
      <c r="L90" s="75">
        <v>10</v>
      </c>
      <c r="M90" s="82" t="s">
        <v>89</v>
      </c>
      <c r="N90" s="82" t="s">
        <v>89</v>
      </c>
      <c r="O90" s="82" t="s">
        <v>89</v>
      </c>
      <c r="P90" s="82" t="s">
        <v>88</v>
      </c>
      <c r="Q90" s="75"/>
      <c r="R90" s="75">
        <v>27</v>
      </c>
      <c r="S90" s="75" t="s">
        <v>94</v>
      </c>
      <c r="T90" s="75"/>
      <c r="U90" s="75"/>
      <c r="V90" s="86">
        <v>1</v>
      </c>
      <c r="W90" s="86">
        <v>5</v>
      </c>
      <c r="X90" s="86">
        <v>1</v>
      </c>
      <c r="Y90" s="86">
        <v>1</v>
      </c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75">
      <c r="A91" s="1"/>
      <c r="B91" s="1"/>
      <c r="C91" s="14"/>
      <c r="D91" s="5"/>
      <c r="E91" s="71"/>
      <c r="F91" s="71"/>
      <c r="G91" s="71"/>
      <c r="H91" s="71"/>
      <c r="I91" s="72"/>
      <c r="J91" s="4"/>
      <c r="K91" s="80"/>
      <c r="L91" s="75">
        <v>11</v>
      </c>
      <c r="M91" s="82" t="s">
        <v>89</v>
      </c>
      <c r="N91" s="82" t="s">
        <v>89</v>
      </c>
      <c r="O91" s="82" t="s">
        <v>90</v>
      </c>
      <c r="P91" s="82" t="s">
        <v>88</v>
      </c>
      <c r="Q91" s="75"/>
      <c r="R91" s="75">
        <v>28</v>
      </c>
      <c r="S91" s="75" t="s">
        <v>94</v>
      </c>
      <c r="T91" s="75"/>
      <c r="U91" s="75"/>
      <c r="V91" s="86">
        <v>0</v>
      </c>
      <c r="W91" s="86">
        <v>5</v>
      </c>
      <c r="X91" s="86">
        <v>0</v>
      </c>
      <c r="Y91" s="86">
        <v>1</v>
      </c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75">
      <c r="A92" s="1"/>
      <c r="B92" s="1"/>
      <c r="C92" s="14"/>
      <c r="D92" s="10"/>
      <c r="I92" s="72"/>
      <c r="J92" s="1"/>
      <c r="K92" s="80"/>
      <c r="L92" s="75">
        <v>12</v>
      </c>
      <c r="M92" s="82" t="s">
        <v>89</v>
      </c>
      <c r="N92" s="82" t="s">
        <v>89</v>
      </c>
      <c r="O92" s="82" t="s">
        <v>90</v>
      </c>
      <c r="P92" s="82" t="s">
        <v>89</v>
      </c>
      <c r="Q92" s="75"/>
      <c r="R92" s="75">
        <v>29</v>
      </c>
      <c r="S92" s="75" t="s">
        <v>94</v>
      </c>
      <c r="T92" s="75"/>
      <c r="U92" s="75"/>
      <c r="V92" s="75"/>
      <c r="W92" s="75"/>
      <c r="X92" s="75"/>
      <c r="Y92" s="75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75">
      <c r="A93" s="1"/>
      <c r="B93" s="1"/>
      <c r="C93" s="14"/>
      <c r="D93" s="10"/>
      <c r="I93" s="72"/>
      <c r="J93" s="1"/>
      <c r="K93" s="80"/>
      <c r="L93" s="75">
        <v>13</v>
      </c>
      <c r="M93" s="82" t="s">
        <v>89</v>
      </c>
      <c r="N93" s="82" t="s">
        <v>89</v>
      </c>
      <c r="O93" s="82" t="s">
        <v>90</v>
      </c>
      <c r="P93" s="82" t="s">
        <v>89</v>
      </c>
      <c r="Q93" s="75"/>
      <c r="R93" s="75">
        <v>30</v>
      </c>
      <c r="S93" s="75" t="s">
        <v>94</v>
      </c>
      <c r="T93" s="75"/>
      <c r="U93" s="75"/>
      <c r="V93" s="75"/>
      <c r="W93" s="75"/>
      <c r="X93" s="75"/>
      <c r="Y93" s="75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>
      <c r="A94" s="1"/>
      <c r="B94" s="1"/>
      <c r="C94" s="14"/>
      <c r="D94" s="10"/>
      <c r="I94" s="16"/>
      <c r="J94" s="1"/>
      <c r="K94" s="80"/>
      <c r="L94" s="75">
        <v>14</v>
      </c>
      <c r="M94" s="82" t="s">
        <v>90</v>
      </c>
      <c r="N94" s="82" t="s">
        <v>90</v>
      </c>
      <c r="O94" s="82" t="s">
        <v>90</v>
      </c>
      <c r="P94" s="82" t="s">
        <v>90</v>
      </c>
      <c r="Q94" s="75"/>
      <c r="R94" s="75">
        <v>31</v>
      </c>
      <c r="S94" s="75" t="s">
        <v>95</v>
      </c>
      <c r="T94" s="75"/>
      <c r="U94" s="75"/>
      <c r="V94" s="75"/>
      <c r="W94" s="75"/>
      <c r="X94" s="75"/>
      <c r="Y94" s="75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2.75">
      <c r="A95" s="1"/>
      <c r="B95" s="1"/>
      <c r="C95" s="14"/>
      <c r="D95" s="10"/>
      <c r="I95" s="16"/>
      <c r="J95" s="74"/>
      <c r="K95" s="80"/>
      <c r="L95" s="75">
        <v>15</v>
      </c>
      <c r="M95" s="82" t="s">
        <v>90</v>
      </c>
      <c r="N95" s="82" t="s">
        <v>90</v>
      </c>
      <c r="O95" s="82" t="s">
        <v>90</v>
      </c>
      <c r="P95" s="82" t="s">
        <v>90</v>
      </c>
      <c r="Q95" s="75"/>
      <c r="R95" s="75">
        <v>32</v>
      </c>
      <c r="S95" s="75" t="s">
        <v>95</v>
      </c>
      <c r="T95" s="75"/>
      <c r="U95" s="75"/>
      <c r="V95" s="75"/>
      <c r="W95" s="75"/>
      <c r="X95" s="75"/>
      <c r="Y95" s="75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2.75">
      <c r="A96" s="1"/>
      <c r="B96" s="1"/>
      <c r="C96" s="14"/>
      <c r="D96" s="10"/>
      <c r="I96" s="16"/>
      <c r="J96" s="74"/>
      <c r="K96" s="80"/>
      <c r="L96" s="75">
        <v>16</v>
      </c>
      <c r="M96" s="82" t="s">
        <v>90</v>
      </c>
      <c r="N96" s="82" t="s">
        <v>90</v>
      </c>
      <c r="O96" s="82" t="s">
        <v>90</v>
      </c>
      <c r="P96" s="82" t="s">
        <v>90</v>
      </c>
      <c r="Q96" s="75"/>
      <c r="R96" s="75">
        <v>33</v>
      </c>
      <c r="S96" s="75" t="s">
        <v>95</v>
      </c>
      <c r="T96" s="75"/>
      <c r="U96" s="75"/>
      <c r="V96" s="75"/>
      <c r="W96" s="75"/>
      <c r="X96" s="75"/>
      <c r="Y96" s="75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75">
      <c r="A97" s="1"/>
      <c r="B97" s="1"/>
      <c r="C97" s="14"/>
      <c r="D97" s="10"/>
      <c r="I97" s="16"/>
      <c r="J97" s="74"/>
      <c r="K97" s="80"/>
      <c r="L97" s="75">
        <v>17</v>
      </c>
      <c r="M97" s="82" t="s">
        <v>90</v>
      </c>
      <c r="N97" s="82" t="s">
        <v>90</v>
      </c>
      <c r="O97" s="82" t="s">
        <v>91</v>
      </c>
      <c r="P97" s="82" t="s">
        <v>90</v>
      </c>
      <c r="Q97" s="75"/>
      <c r="R97" s="75">
        <v>34</v>
      </c>
      <c r="S97" s="75" t="s">
        <v>95</v>
      </c>
      <c r="T97" s="75"/>
      <c r="U97" s="75"/>
      <c r="V97" s="75"/>
      <c r="W97" s="75"/>
      <c r="X97" s="75"/>
      <c r="Y97" s="75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75">
      <c r="A98" s="1"/>
      <c r="B98" s="1"/>
      <c r="C98" s="14"/>
      <c r="D98" s="10"/>
      <c r="I98" s="16"/>
      <c r="J98" s="74"/>
      <c r="K98" s="80"/>
      <c r="L98" s="75">
        <v>18</v>
      </c>
      <c r="M98" s="82" t="s">
        <v>90</v>
      </c>
      <c r="N98" s="82" t="s">
        <v>90</v>
      </c>
      <c r="O98" s="82" t="s">
        <v>91</v>
      </c>
      <c r="P98" s="82" t="s">
        <v>90</v>
      </c>
      <c r="Q98" s="75"/>
      <c r="R98" s="75">
        <v>35</v>
      </c>
      <c r="S98" s="75" t="s">
        <v>95</v>
      </c>
      <c r="T98" s="75"/>
      <c r="U98" s="75"/>
      <c r="V98" s="75"/>
      <c r="W98" s="75"/>
      <c r="X98" s="75"/>
      <c r="Y98" s="75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75">
      <c r="A99" s="1"/>
      <c r="B99" s="1"/>
      <c r="C99" s="14"/>
      <c r="D99" s="10"/>
      <c r="I99" s="16"/>
      <c r="J99" s="74"/>
      <c r="K99" s="80"/>
      <c r="L99" s="75">
        <v>19</v>
      </c>
      <c r="M99" s="82" t="s">
        <v>90</v>
      </c>
      <c r="N99" s="82" t="s">
        <v>90</v>
      </c>
      <c r="O99" s="82" t="s">
        <v>91</v>
      </c>
      <c r="P99" s="82" t="s">
        <v>90</v>
      </c>
      <c r="Q99" s="75"/>
      <c r="R99" s="75">
        <v>36</v>
      </c>
      <c r="S99" s="75" t="s">
        <v>95</v>
      </c>
      <c r="T99" s="75"/>
      <c r="U99" s="75"/>
      <c r="V99" s="75"/>
      <c r="W99" s="75"/>
      <c r="X99" s="75"/>
      <c r="Y99" s="75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75">
      <c r="A100" s="1"/>
      <c r="B100" s="1"/>
      <c r="C100" s="14"/>
      <c r="D100" s="10"/>
      <c r="I100" s="16"/>
      <c r="J100" s="74"/>
      <c r="K100" s="80"/>
      <c r="L100" s="75">
        <v>20</v>
      </c>
      <c r="M100" s="82" t="s">
        <v>91</v>
      </c>
      <c r="N100" s="82" t="s">
        <v>91</v>
      </c>
      <c r="O100" s="82" t="s">
        <v>91</v>
      </c>
      <c r="P100" s="82" t="s">
        <v>90</v>
      </c>
      <c r="Q100" s="75"/>
      <c r="R100" s="75">
        <v>37</v>
      </c>
      <c r="S100" s="75" t="s">
        <v>95</v>
      </c>
      <c r="T100" s="75"/>
      <c r="U100" s="75"/>
      <c r="V100" s="75"/>
      <c r="W100" s="75"/>
      <c r="X100" s="75"/>
      <c r="Y100" s="75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75">
      <c r="A101" s="1"/>
      <c r="B101" s="1"/>
      <c r="C101" s="14"/>
      <c r="D101" s="10"/>
      <c r="I101" s="16"/>
      <c r="J101" s="74"/>
      <c r="K101" s="80"/>
      <c r="L101" s="75">
        <v>21</v>
      </c>
      <c r="M101" s="82" t="s">
        <v>91</v>
      </c>
      <c r="N101" s="82" t="s">
        <v>91</v>
      </c>
      <c r="O101" s="82" t="s">
        <v>91</v>
      </c>
      <c r="P101" s="82" t="s">
        <v>91</v>
      </c>
      <c r="Q101" s="75"/>
      <c r="R101" s="75">
        <v>38</v>
      </c>
      <c r="S101" s="75" t="s">
        <v>95</v>
      </c>
      <c r="T101" s="75"/>
      <c r="U101" s="75"/>
      <c r="V101" s="75"/>
      <c r="W101" s="75"/>
      <c r="X101" s="75"/>
      <c r="Y101" s="75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75">
      <c r="A102" s="1"/>
      <c r="B102" s="1"/>
      <c r="C102" s="14"/>
      <c r="D102" s="10"/>
      <c r="I102" s="16"/>
      <c r="J102" s="74"/>
      <c r="K102" s="80"/>
      <c r="L102" s="75">
        <v>22</v>
      </c>
      <c r="M102" s="82" t="s">
        <v>91</v>
      </c>
      <c r="N102" s="82" t="s">
        <v>91</v>
      </c>
      <c r="O102" s="82" t="s">
        <v>91</v>
      </c>
      <c r="P102" s="82" t="s">
        <v>91</v>
      </c>
      <c r="Q102" s="75"/>
      <c r="R102" s="75">
        <v>39</v>
      </c>
      <c r="S102" s="75" t="s">
        <v>95</v>
      </c>
      <c r="T102" s="75"/>
      <c r="U102" s="75"/>
      <c r="V102" s="75"/>
      <c r="W102" s="75"/>
      <c r="X102" s="75"/>
      <c r="Y102" s="75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75">
      <c r="A103" s="1"/>
      <c r="B103" s="1"/>
      <c r="C103" s="14"/>
      <c r="D103" s="10"/>
      <c r="I103" s="16"/>
      <c r="J103" s="74"/>
      <c r="K103" s="80"/>
      <c r="L103" s="75">
        <v>23</v>
      </c>
      <c r="M103" s="82" t="s">
        <v>91</v>
      </c>
      <c r="N103" s="82" t="s">
        <v>91</v>
      </c>
      <c r="O103" s="82" t="s">
        <v>91</v>
      </c>
      <c r="P103" s="82" t="s">
        <v>91</v>
      </c>
      <c r="Q103" s="75"/>
      <c r="R103" s="75">
        <v>40</v>
      </c>
      <c r="S103" s="75" t="s">
        <v>90</v>
      </c>
      <c r="T103" s="75"/>
      <c r="U103" s="75"/>
      <c r="V103" s="75"/>
      <c r="W103" s="75"/>
      <c r="X103" s="75"/>
      <c r="Y103" s="75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75">
      <c r="A104" s="1"/>
      <c r="B104" s="1"/>
      <c r="C104" s="14"/>
      <c r="D104" s="10"/>
      <c r="I104" s="16"/>
      <c r="J104" s="74"/>
      <c r="K104" s="80"/>
      <c r="L104" s="75">
        <v>24</v>
      </c>
      <c r="M104" s="82" t="s">
        <v>91</v>
      </c>
      <c r="N104" s="82" t="s">
        <v>91</v>
      </c>
      <c r="O104" s="82" t="s">
        <v>91</v>
      </c>
      <c r="P104" s="82" t="s">
        <v>91</v>
      </c>
      <c r="Q104" s="75"/>
      <c r="R104" s="75">
        <v>41</v>
      </c>
      <c r="S104" s="75" t="s">
        <v>90</v>
      </c>
      <c r="T104" s="75"/>
      <c r="U104" s="75"/>
      <c r="V104" s="75"/>
      <c r="W104" s="75"/>
      <c r="X104" s="75"/>
      <c r="Y104" s="75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75">
      <c r="A105" s="1"/>
      <c r="B105" s="1"/>
      <c r="C105" s="14"/>
      <c r="D105" s="10"/>
      <c r="I105" s="16"/>
      <c r="J105" s="74"/>
      <c r="K105" s="80"/>
      <c r="L105" s="75">
        <v>25</v>
      </c>
      <c r="M105" s="82" t="s">
        <v>91</v>
      </c>
      <c r="N105" s="82" t="s">
        <v>91</v>
      </c>
      <c r="O105" s="82" t="s">
        <v>91</v>
      </c>
      <c r="P105" s="82" t="s">
        <v>91</v>
      </c>
      <c r="Q105" s="75"/>
      <c r="R105" s="75">
        <v>42</v>
      </c>
      <c r="S105" s="75" t="s">
        <v>90</v>
      </c>
      <c r="T105" s="75"/>
      <c r="U105" s="75"/>
      <c r="V105" s="75"/>
      <c r="W105" s="75"/>
      <c r="X105" s="75"/>
      <c r="Y105" s="75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75">
      <c r="A106" s="1"/>
      <c r="B106" s="1"/>
      <c r="C106" s="14"/>
      <c r="D106" s="10"/>
      <c r="I106" s="16"/>
      <c r="J106" s="74"/>
      <c r="K106" s="80"/>
      <c r="L106" s="75">
        <v>26</v>
      </c>
      <c r="M106" s="82" t="s">
        <v>91</v>
      </c>
      <c r="N106" s="82" t="s">
        <v>91</v>
      </c>
      <c r="O106" s="82" t="s">
        <v>92</v>
      </c>
      <c r="P106" s="82" t="s">
        <v>91</v>
      </c>
      <c r="Q106" s="75"/>
      <c r="R106" s="75">
        <v>43</v>
      </c>
      <c r="S106" s="75" t="s">
        <v>90</v>
      </c>
      <c r="T106" s="75"/>
      <c r="U106" s="75"/>
      <c r="V106" s="75"/>
      <c r="W106" s="75"/>
      <c r="X106" s="75"/>
      <c r="Y106" s="75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75">
      <c r="A107" s="1"/>
      <c r="B107" s="1"/>
      <c r="C107" s="14"/>
      <c r="D107" s="10"/>
      <c r="I107" s="16"/>
      <c r="J107" s="74"/>
      <c r="K107" s="80"/>
      <c r="L107" s="75">
        <v>27</v>
      </c>
      <c r="M107" s="82" t="s">
        <v>92</v>
      </c>
      <c r="N107" s="82" t="s">
        <v>92</v>
      </c>
      <c r="O107" s="82" t="s">
        <v>92</v>
      </c>
      <c r="P107" s="82" t="s">
        <v>91</v>
      </c>
      <c r="Q107" s="75"/>
      <c r="R107" s="75">
        <v>44</v>
      </c>
      <c r="S107" s="75" t="s">
        <v>90</v>
      </c>
      <c r="T107" s="75"/>
      <c r="U107" s="75"/>
      <c r="V107" s="75"/>
      <c r="W107" s="75"/>
      <c r="X107" s="75"/>
      <c r="Y107" s="75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75">
      <c r="A108" s="1"/>
      <c r="B108" s="1"/>
      <c r="C108" s="14"/>
      <c r="D108" s="10"/>
      <c r="I108" s="16"/>
      <c r="J108" s="74"/>
      <c r="K108" s="80"/>
      <c r="L108" s="75">
        <v>28</v>
      </c>
      <c r="M108" s="82" t="s">
        <v>92</v>
      </c>
      <c r="N108" s="82" t="s">
        <v>92</v>
      </c>
      <c r="O108" s="82" t="s">
        <v>92</v>
      </c>
      <c r="P108" s="82" t="s">
        <v>91</v>
      </c>
      <c r="Q108" s="75"/>
      <c r="R108" s="75">
        <v>45</v>
      </c>
      <c r="S108" s="75" t="s">
        <v>90</v>
      </c>
      <c r="T108" s="75"/>
      <c r="U108" s="75"/>
      <c r="V108" s="75"/>
      <c r="W108" s="75"/>
      <c r="X108" s="75"/>
      <c r="Y108" s="75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75">
      <c r="A109" s="1"/>
      <c r="B109" s="1"/>
      <c r="C109" s="14"/>
      <c r="D109" s="10"/>
      <c r="I109" s="16"/>
      <c r="J109" s="74"/>
      <c r="K109" s="80"/>
      <c r="L109" s="75">
        <v>29</v>
      </c>
      <c r="M109" s="82" t="s">
        <v>92</v>
      </c>
      <c r="N109" s="82" t="s">
        <v>92</v>
      </c>
      <c r="O109" s="82" t="s">
        <v>92</v>
      </c>
      <c r="P109" s="82" t="s">
        <v>91</v>
      </c>
      <c r="Q109" s="75"/>
      <c r="R109" s="75">
        <v>46</v>
      </c>
      <c r="S109" s="75" t="s">
        <v>90</v>
      </c>
      <c r="T109" s="75"/>
      <c r="U109" s="75"/>
      <c r="V109" s="75"/>
      <c r="W109" s="75"/>
      <c r="X109" s="75"/>
      <c r="Y109" s="75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75">
      <c r="A110" s="1"/>
      <c r="B110" s="1"/>
      <c r="C110" s="14"/>
      <c r="D110" s="10"/>
      <c r="I110" s="16"/>
      <c r="J110" s="74"/>
      <c r="K110" s="80"/>
      <c r="L110" s="75">
        <v>30</v>
      </c>
      <c r="M110" s="82" t="s">
        <v>92</v>
      </c>
      <c r="N110" s="82" t="s">
        <v>92</v>
      </c>
      <c r="O110" s="82" t="s">
        <v>92</v>
      </c>
      <c r="P110" s="82" t="s">
        <v>92</v>
      </c>
      <c r="Q110" s="75"/>
      <c r="R110" s="75">
        <v>47</v>
      </c>
      <c r="S110" s="75" t="s">
        <v>90</v>
      </c>
      <c r="T110" s="75"/>
      <c r="U110" s="75"/>
      <c r="V110" s="75"/>
      <c r="W110" s="75"/>
      <c r="X110" s="75"/>
      <c r="Y110" s="75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75">
      <c r="A111" s="1"/>
      <c r="B111" s="1"/>
      <c r="C111" s="14"/>
      <c r="D111" s="10"/>
      <c r="I111" s="16"/>
      <c r="J111" s="1"/>
      <c r="K111" s="75"/>
      <c r="L111" s="75">
        <v>31</v>
      </c>
      <c r="M111" s="82" t="s">
        <v>92</v>
      </c>
      <c r="N111" s="82" t="s">
        <v>92</v>
      </c>
      <c r="O111" s="82" t="s">
        <v>92</v>
      </c>
      <c r="P111" s="82" t="s">
        <v>92</v>
      </c>
      <c r="Q111" s="75"/>
      <c r="R111" s="75">
        <v>48</v>
      </c>
      <c r="S111" s="75" t="s">
        <v>90</v>
      </c>
      <c r="T111" s="75"/>
      <c r="U111" s="75"/>
      <c r="V111" s="75"/>
      <c r="W111" s="75"/>
      <c r="X111" s="75"/>
      <c r="Y111" s="75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75">
      <c r="A112" s="1"/>
      <c r="B112" s="1"/>
      <c r="C112" s="14"/>
      <c r="D112" s="10"/>
      <c r="I112" s="16"/>
      <c r="J112" s="1"/>
      <c r="K112" s="75"/>
      <c r="L112" s="75">
        <v>32</v>
      </c>
      <c r="M112" s="82" t="s">
        <v>92</v>
      </c>
      <c r="N112" s="82" t="s">
        <v>92</v>
      </c>
      <c r="O112" s="82" t="s">
        <v>92</v>
      </c>
      <c r="P112" s="82" t="s">
        <v>92</v>
      </c>
      <c r="Q112" s="75"/>
      <c r="R112" s="75">
        <v>49</v>
      </c>
      <c r="S112" s="75" t="s">
        <v>90</v>
      </c>
      <c r="T112" s="75"/>
      <c r="U112" s="75"/>
      <c r="V112" s="75"/>
      <c r="W112" s="75"/>
      <c r="X112" s="75"/>
      <c r="Y112" s="75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2.75">
      <c r="A113" s="1"/>
      <c r="B113" s="1"/>
      <c r="C113" s="14"/>
      <c r="D113" s="10"/>
      <c r="I113" s="16"/>
      <c r="J113" s="1"/>
      <c r="K113" s="75"/>
      <c r="L113" s="75">
        <v>33</v>
      </c>
      <c r="M113" s="82" t="s">
        <v>92</v>
      </c>
      <c r="N113" s="82" t="s">
        <v>92</v>
      </c>
      <c r="O113" s="82" t="s">
        <v>92</v>
      </c>
      <c r="P113" s="82" t="s">
        <v>92</v>
      </c>
      <c r="Q113" s="75"/>
      <c r="R113" s="75">
        <v>50</v>
      </c>
      <c r="S113" s="75" t="s">
        <v>90</v>
      </c>
      <c r="T113" s="75"/>
      <c r="U113" s="75"/>
      <c r="V113" s="75"/>
      <c r="W113" s="75"/>
      <c r="X113" s="75"/>
      <c r="Y113" s="75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2.75">
      <c r="A114" s="1"/>
      <c r="B114" s="1"/>
      <c r="C114" s="14"/>
      <c r="D114" s="10"/>
      <c r="I114" s="16"/>
      <c r="J114" s="1"/>
      <c r="K114" s="75"/>
      <c r="L114" s="75">
        <v>34</v>
      </c>
      <c r="M114" s="82" t="s">
        <v>92</v>
      </c>
      <c r="N114" s="82" t="s">
        <v>92</v>
      </c>
      <c r="O114" s="82" t="s">
        <v>92</v>
      </c>
      <c r="P114" s="82" t="s">
        <v>92</v>
      </c>
      <c r="Q114" s="75"/>
      <c r="R114" s="75">
        <v>51</v>
      </c>
      <c r="S114" s="75" t="s">
        <v>90</v>
      </c>
      <c r="T114" s="75"/>
      <c r="U114" s="75"/>
      <c r="V114" s="75"/>
      <c r="W114" s="75"/>
      <c r="X114" s="75"/>
      <c r="Y114" s="75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2.75">
      <c r="A115" s="1"/>
      <c r="B115" s="1"/>
      <c r="C115" s="14"/>
      <c r="D115" s="10"/>
      <c r="I115" s="16"/>
      <c r="J115" s="1"/>
      <c r="K115" s="75"/>
      <c r="L115" s="75">
        <v>35</v>
      </c>
      <c r="M115" s="82" t="s">
        <v>92</v>
      </c>
      <c r="N115" s="82" t="s">
        <v>92</v>
      </c>
      <c r="O115" s="82" t="s">
        <v>92</v>
      </c>
      <c r="P115" s="82" t="s">
        <v>92</v>
      </c>
      <c r="Q115" s="75"/>
      <c r="R115" s="75">
        <v>52</v>
      </c>
      <c r="S115" s="75" t="s">
        <v>90</v>
      </c>
      <c r="T115" s="75"/>
      <c r="U115" s="75"/>
      <c r="V115" s="75"/>
      <c r="W115" s="75"/>
      <c r="X115" s="75"/>
      <c r="Y115" s="75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2.75">
      <c r="A116" s="1"/>
      <c r="B116" s="1"/>
      <c r="C116" s="14"/>
      <c r="D116" s="10"/>
      <c r="I116" s="16"/>
      <c r="J116" s="1"/>
      <c r="K116" s="75"/>
      <c r="L116" s="75">
        <v>36</v>
      </c>
      <c r="M116" s="82" t="s">
        <v>92</v>
      </c>
      <c r="N116" s="82" t="s">
        <v>92</v>
      </c>
      <c r="O116" s="82" t="s">
        <v>92</v>
      </c>
      <c r="P116" s="82" t="s">
        <v>92</v>
      </c>
      <c r="Q116" s="75"/>
      <c r="R116" s="75">
        <v>53</v>
      </c>
      <c r="S116" s="75" t="s">
        <v>90</v>
      </c>
      <c r="T116" s="75"/>
      <c r="U116" s="75"/>
      <c r="V116" s="75"/>
      <c r="W116" s="75"/>
      <c r="X116" s="75"/>
      <c r="Y116" s="75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2.75">
      <c r="A117" s="1"/>
      <c r="B117" s="1"/>
      <c r="C117" s="14"/>
      <c r="D117" s="10"/>
      <c r="I117" s="16"/>
      <c r="J117" s="1"/>
      <c r="K117" s="75"/>
      <c r="L117" s="75">
        <v>37</v>
      </c>
      <c r="M117" s="82" t="s">
        <v>92</v>
      </c>
      <c r="N117" s="82" t="s">
        <v>92</v>
      </c>
      <c r="O117" s="82" t="s">
        <v>92</v>
      </c>
      <c r="P117" s="82" t="s">
        <v>92</v>
      </c>
      <c r="Q117" s="75"/>
      <c r="R117" s="75">
        <v>54</v>
      </c>
      <c r="S117" s="75" t="s">
        <v>90</v>
      </c>
      <c r="T117" s="75"/>
      <c r="U117" s="75"/>
      <c r="V117" s="75"/>
      <c r="W117" s="75"/>
      <c r="X117" s="75"/>
      <c r="Y117" s="75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2.75">
      <c r="A118" s="1"/>
      <c r="B118" s="1"/>
      <c r="C118" s="14"/>
      <c r="D118" s="10"/>
      <c r="I118" s="16"/>
      <c r="J118" s="1"/>
      <c r="K118" s="75"/>
      <c r="L118" s="75">
        <v>38</v>
      </c>
      <c r="M118" s="82" t="s">
        <v>92</v>
      </c>
      <c r="N118" s="82" t="s">
        <v>92</v>
      </c>
      <c r="O118" s="82" t="s">
        <v>92</v>
      </c>
      <c r="P118" s="82" t="s">
        <v>92</v>
      </c>
      <c r="Q118" s="75"/>
      <c r="R118" s="75">
        <v>55</v>
      </c>
      <c r="S118" s="75" t="s">
        <v>90</v>
      </c>
      <c r="T118" s="75"/>
      <c r="U118" s="75"/>
      <c r="V118" s="75"/>
      <c r="W118" s="75"/>
      <c r="X118" s="75"/>
      <c r="Y118" s="75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2.75">
      <c r="A119" s="1"/>
      <c r="B119" s="1"/>
      <c r="C119" s="14"/>
      <c r="D119" s="10"/>
      <c r="I119" s="16"/>
      <c r="J119" s="1"/>
      <c r="K119" s="75"/>
      <c r="L119" s="75">
        <v>39</v>
      </c>
      <c r="M119" s="82" t="s">
        <v>92</v>
      </c>
      <c r="N119" s="82" t="s">
        <v>92</v>
      </c>
      <c r="O119" s="82" t="s">
        <v>92</v>
      </c>
      <c r="P119" s="82" t="s">
        <v>92</v>
      </c>
      <c r="Q119" s="75"/>
      <c r="R119" s="75">
        <v>56</v>
      </c>
      <c r="S119" s="75" t="s">
        <v>96</v>
      </c>
      <c r="T119" s="75"/>
      <c r="U119" s="75"/>
      <c r="V119" s="75"/>
      <c r="W119" s="75"/>
      <c r="X119" s="75"/>
      <c r="Y119" s="75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2.75">
      <c r="A120" s="1"/>
      <c r="B120" s="1"/>
      <c r="C120" s="14"/>
      <c r="D120" s="10"/>
      <c r="I120" s="16"/>
      <c r="J120" s="1"/>
      <c r="K120" s="75"/>
      <c r="L120" s="75">
        <v>40</v>
      </c>
      <c r="M120" s="82" t="s">
        <v>92</v>
      </c>
      <c r="N120" s="82" t="s">
        <v>92</v>
      </c>
      <c r="O120" s="82" t="s">
        <v>92</v>
      </c>
      <c r="P120" s="82" t="s">
        <v>92</v>
      </c>
      <c r="Q120" s="75"/>
      <c r="R120" s="75">
        <v>57</v>
      </c>
      <c r="S120" s="75" t="s">
        <v>96</v>
      </c>
      <c r="T120" s="75"/>
      <c r="U120" s="75"/>
      <c r="V120" s="75"/>
      <c r="W120" s="75"/>
      <c r="X120" s="75"/>
      <c r="Y120" s="75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2.75">
      <c r="A121" s="1"/>
      <c r="B121" s="1"/>
      <c r="C121" s="14"/>
      <c r="D121" s="10"/>
      <c r="I121" s="16"/>
      <c r="J121" s="1"/>
      <c r="K121" s="75"/>
      <c r="L121" s="75">
        <v>41</v>
      </c>
      <c r="M121" s="82" t="s">
        <v>92</v>
      </c>
      <c r="N121" s="82" t="s">
        <v>92</v>
      </c>
      <c r="O121" s="82" t="s">
        <v>92</v>
      </c>
      <c r="P121" s="82" t="s">
        <v>92</v>
      </c>
      <c r="Q121" s="75"/>
      <c r="R121" s="75">
        <v>58</v>
      </c>
      <c r="S121" s="75" t="s">
        <v>96</v>
      </c>
      <c r="T121" s="75"/>
      <c r="U121" s="75"/>
      <c r="V121" s="75"/>
      <c r="W121" s="75"/>
      <c r="X121" s="75"/>
      <c r="Y121" s="75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2.75">
      <c r="A122" s="1"/>
      <c r="B122" s="1"/>
      <c r="C122" s="14"/>
      <c r="D122" s="10"/>
      <c r="I122" s="16"/>
      <c r="J122" s="1"/>
      <c r="K122" s="75"/>
      <c r="L122" s="75">
        <v>42</v>
      </c>
      <c r="M122" s="82" t="s">
        <v>92</v>
      </c>
      <c r="N122" s="82" t="s">
        <v>92</v>
      </c>
      <c r="O122" s="82" t="s">
        <v>92</v>
      </c>
      <c r="P122" s="82" t="s">
        <v>92</v>
      </c>
      <c r="Q122" s="75"/>
      <c r="R122" s="75">
        <v>59</v>
      </c>
      <c r="S122" s="75" t="s">
        <v>96</v>
      </c>
      <c r="T122" s="75"/>
      <c r="U122" s="75"/>
      <c r="V122" s="75"/>
      <c r="W122" s="75"/>
      <c r="X122" s="75"/>
      <c r="Y122" s="75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2.75">
      <c r="A123" s="1"/>
      <c r="B123" s="1"/>
      <c r="C123" s="14"/>
      <c r="D123" s="10"/>
      <c r="I123" s="16"/>
      <c r="J123" s="1"/>
      <c r="K123" s="75"/>
      <c r="L123" s="75">
        <v>43</v>
      </c>
      <c r="M123" s="82" t="s">
        <v>92</v>
      </c>
      <c r="N123" s="82" t="s">
        <v>92</v>
      </c>
      <c r="O123" s="82" t="s">
        <v>92</v>
      </c>
      <c r="P123" s="82" t="s">
        <v>92</v>
      </c>
      <c r="Q123" s="75"/>
      <c r="R123" s="75">
        <v>60</v>
      </c>
      <c r="S123" s="75" t="s">
        <v>96</v>
      </c>
      <c r="T123" s="75"/>
      <c r="U123" s="75"/>
      <c r="V123" s="75"/>
      <c r="W123" s="75"/>
      <c r="X123" s="75"/>
      <c r="Y123" s="75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2.75">
      <c r="A124" s="1"/>
      <c r="B124" s="1"/>
      <c r="C124" s="14"/>
      <c r="D124" s="10"/>
      <c r="I124" s="16"/>
      <c r="J124" s="1"/>
      <c r="K124" s="75"/>
      <c r="L124" s="75">
        <v>44</v>
      </c>
      <c r="M124" s="82" t="s">
        <v>92</v>
      </c>
      <c r="N124" s="82" t="s">
        <v>92</v>
      </c>
      <c r="O124" s="82" t="s">
        <v>92</v>
      </c>
      <c r="P124" s="82" t="s">
        <v>92</v>
      </c>
      <c r="Q124" s="75"/>
      <c r="R124" s="75">
        <v>61</v>
      </c>
      <c r="S124" s="75" t="s">
        <v>96</v>
      </c>
      <c r="T124" s="75"/>
      <c r="U124" s="75"/>
      <c r="V124" s="75"/>
      <c r="W124" s="75"/>
      <c r="X124" s="75"/>
      <c r="Y124" s="75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2.75">
      <c r="A125" s="1"/>
      <c r="B125" s="1"/>
      <c r="C125" s="14"/>
      <c r="D125" s="10"/>
      <c r="I125" s="16"/>
      <c r="J125" s="1"/>
      <c r="K125" s="75"/>
      <c r="L125" s="75">
        <v>45</v>
      </c>
      <c r="M125" s="82" t="s">
        <v>92</v>
      </c>
      <c r="N125" s="82" t="s">
        <v>92</v>
      </c>
      <c r="O125" s="82" t="s">
        <v>92</v>
      </c>
      <c r="P125" s="82" t="s">
        <v>92</v>
      </c>
      <c r="Q125" s="75"/>
      <c r="R125" s="75">
        <v>62</v>
      </c>
      <c r="S125" s="75" t="s">
        <v>96</v>
      </c>
      <c r="T125" s="75"/>
      <c r="U125" s="75"/>
      <c r="V125" s="75"/>
      <c r="W125" s="75"/>
      <c r="X125" s="75"/>
      <c r="Y125" s="75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2.75">
      <c r="A126" s="1"/>
      <c r="B126" s="1"/>
      <c r="C126" s="14"/>
      <c r="D126" s="10"/>
      <c r="I126" s="16"/>
      <c r="J126" s="1"/>
      <c r="K126" s="75"/>
      <c r="L126" s="75">
        <v>46</v>
      </c>
      <c r="M126" s="82" t="s">
        <v>92</v>
      </c>
      <c r="N126" s="82" t="s">
        <v>92</v>
      </c>
      <c r="O126" s="82" t="s">
        <v>92</v>
      </c>
      <c r="P126" s="82" t="s">
        <v>92</v>
      </c>
      <c r="Q126" s="75"/>
      <c r="R126" s="75">
        <v>63</v>
      </c>
      <c r="S126" s="75" t="s">
        <v>96</v>
      </c>
      <c r="T126" s="75"/>
      <c r="U126" s="75"/>
      <c r="V126" s="75"/>
      <c r="W126" s="75"/>
      <c r="X126" s="75"/>
      <c r="Y126" s="75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2.75">
      <c r="A127" s="1"/>
      <c r="B127" s="1"/>
      <c r="C127" s="14"/>
      <c r="D127" s="10"/>
      <c r="I127" s="16"/>
      <c r="J127" s="1"/>
      <c r="K127" s="75"/>
      <c r="L127" s="75"/>
      <c r="M127" s="75"/>
      <c r="N127" s="75"/>
      <c r="O127" s="75"/>
      <c r="P127" s="75"/>
      <c r="Q127" s="75"/>
      <c r="R127" s="75">
        <v>64</v>
      </c>
      <c r="S127" s="75" t="s">
        <v>96</v>
      </c>
      <c r="T127" s="75"/>
      <c r="U127" s="75"/>
      <c r="V127" s="75"/>
      <c r="W127" s="75"/>
      <c r="X127" s="75"/>
      <c r="Y127" s="75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2.75">
      <c r="A128" s="1"/>
      <c r="B128" s="1"/>
      <c r="C128" s="14"/>
      <c r="D128" s="10"/>
      <c r="I128" s="16"/>
      <c r="J128" s="1"/>
      <c r="K128" s="75"/>
      <c r="L128" s="75"/>
      <c r="M128" s="75"/>
      <c r="N128" s="75"/>
      <c r="O128" s="75"/>
      <c r="P128" s="75"/>
      <c r="Q128" s="75"/>
      <c r="R128" s="75">
        <v>65</v>
      </c>
      <c r="S128" s="75" t="s">
        <v>96</v>
      </c>
      <c r="T128" s="75"/>
      <c r="U128" s="75"/>
      <c r="V128" s="75"/>
      <c r="W128" s="75"/>
      <c r="X128" s="75"/>
      <c r="Y128" s="75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2.75">
      <c r="A129" s="1"/>
      <c r="B129" s="1"/>
      <c r="C129" s="14"/>
      <c r="D129" s="10"/>
      <c r="I129" s="16"/>
      <c r="J129" s="1"/>
      <c r="K129" s="75"/>
      <c r="L129" s="75"/>
      <c r="M129" s="75"/>
      <c r="N129" s="75"/>
      <c r="O129" s="75"/>
      <c r="P129" s="75"/>
      <c r="Q129" s="75"/>
      <c r="R129" s="75">
        <v>66</v>
      </c>
      <c r="S129" s="75" t="s">
        <v>96</v>
      </c>
      <c r="T129" s="75"/>
      <c r="U129" s="75"/>
      <c r="V129" s="75"/>
      <c r="W129" s="75"/>
      <c r="X129" s="75"/>
      <c r="Y129" s="75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2.75">
      <c r="A130" s="1"/>
      <c r="B130" s="1"/>
      <c r="C130" s="14"/>
      <c r="D130" s="10"/>
      <c r="I130" s="16"/>
      <c r="J130" s="1"/>
      <c r="K130" s="75"/>
      <c r="L130" s="75"/>
      <c r="M130" s="75"/>
      <c r="N130" s="75"/>
      <c r="O130" s="75"/>
      <c r="P130" s="75"/>
      <c r="Q130" s="75"/>
      <c r="R130" s="75">
        <v>67</v>
      </c>
      <c r="S130" s="75" t="s">
        <v>96</v>
      </c>
      <c r="T130" s="75"/>
      <c r="U130" s="75"/>
      <c r="V130" s="75"/>
      <c r="W130" s="75"/>
      <c r="X130" s="75"/>
      <c r="Y130" s="75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2.75">
      <c r="A131" s="1"/>
      <c r="B131" s="1"/>
      <c r="C131" s="14"/>
      <c r="D131" s="10"/>
      <c r="I131" s="16"/>
      <c r="J131" s="1"/>
      <c r="K131" s="75"/>
      <c r="L131" s="75"/>
      <c r="M131" s="75"/>
      <c r="N131" s="75"/>
      <c r="O131" s="75"/>
      <c r="P131" s="75"/>
      <c r="Q131" s="75"/>
      <c r="R131" s="75">
        <v>68</v>
      </c>
      <c r="S131" s="75" t="s">
        <v>96</v>
      </c>
      <c r="T131" s="75"/>
      <c r="U131" s="75"/>
      <c r="V131" s="75"/>
      <c r="W131" s="75"/>
      <c r="X131" s="75"/>
      <c r="Y131" s="75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2.75">
      <c r="A132" s="1"/>
      <c r="B132" s="1"/>
      <c r="C132" s="14"/>
      <c r="D132" s="10"/>
      <c r="I132" s="16"/>
      <c r="J132" s="1"/>
      <c r="K132" s="75"/>
      <c r="L132" s="75"/>
      <c r="M132" s="75"/>
      <c r="N132" s="75"/>
      <c r="O132" s="75"/>
      <c r="P132" s="75"/>
      <c r="Q132" s="75"/>
      <c r="R132" s="75">
        <v>69</v>
      </c>
      <c r="S132" s="75" t="s">
        <v>96</v>
      </c>
      <c r="T132" s="75"/>
      <c r="U132" s="75"/>
      <c r="V132" s="75"/>
      <c r="W132" s="75"/>
      <c r="X132" s="75"/>
      <c r="Y132" s="75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2.75">
      <c r="A133" s="1"/>
      <c r="B133" s="1"/>
      <c r="C133" s="14"/>
      <c r="D133" s="10"/>
      <c r="I133" s="16"/>
      <c r="J133" s="1"/>
      <c r="K133" s="75"/>
      <c r="L133" s="75"/>
      <c r="M133" s="75"/>
      <c r="N133" s="75"/>
      <c r="O133" s="75"/>
      <c r="P133" s="75"/>
      <c r="Q133" s="75"/>
      <c r="R133" s="75">
        <v>70</v>
      </c>
      <c r="S133" s="75" t="s">
        <v>96</v>
      </c>
      <c r="T133" s="75"/>
      <c r="U133" s="75"/>
      <c r="V133" s="75"/>
      <c r="W133" s="75"/>
      <c r="X133" s="75"/>
      <c r="Y133" s="75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2.75">
      <c r="A134" s="1"/>
      <c r="B134" s="1"/>
      <c r="C134" s="14"/>
      <c r="D134" s="10"/>
      <c r="I134" s="16"/>
      <c r="J134" s="1"/>
      <c r="K134" s="75"/>
      <c r="L134" s="75"/>
      <c r="M134" s="75"/>
      <c r="N134" s="75"/>
      <c r="O134" s="75"/>
      <c r="P134" s="75"/>
      <c r="Q134" s="75"/>
      <c r="R134" s="75">
        <v>71</v>
      </c>
      <c r="S134" s="75" t="s">
        <v>96</v>
      </c>
      <c r="T134" s="75"/>
      <c r="U134" s="75"/>
      <c r="V134" s="75"/>
      <c r="W134" s="75"/>
      <c r="X134" s="75"/>
      <c r="Y134" s="75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2.75">
      <c r="A135" s="1"/>
      <c r="B135" s="1"/>
      <c r="C135" s="14"/>
      <c r="D135" s="10"/>
      <c r="I135" s="16"/>
      <c r="J135" s="1"/>
      <c r="K135" s="75"/>
      <c r="L135" s="75"/>
      <c r="M135" s="75"/>
      <c r="N135" s="75"/>
      <c r="O135" s="75"/>
      <c r="P135" s="75"/>
      <c r="Q135" s="75"/>
      <c r="R135" s="75">
        <v>72</v>
      </c>
      <c r="S135" s="75" t="s">
        <v>97</v>
      </c>
      <c r="T135" s="75"/>
      <c r="U135" s="75"/>
      <c r="V135" s="75"/>
      <c r="W135" s="75"/>
      <c r="X135" s="75"/>
      <c r="Y135" s="75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2.75">
      <c r="A136" s="1"/>
      <c r="B136" s="1"/>
      <c r="C136" s="14"/>
      <c r="D136" s="10"/>
      <c r="I136" s="16"/>
      <c r="J136" s="1"/>
      <c r="K136" s="75"/>
      <c r="L136" s="75"/>
      <c r="M136" s="75"/>
      <c r="N136" s="75"/>
      <c r="O136" s="75"/>
      <c r="P136" s="75"/>
      <c r="Q136" s="75"/>
      <c r="R136" s="75">
        <v>73</v>
      </c>
      <c r="S136" s="75" t="s">
        <v>97</v>
      </c>
      <c r="T136" s="75"/>
      <c r="U136" s="75"/>
      <c r="V136" s="75"/>
      <c r="W136" s="75"/>
      <c r="X136" s="75"/>
      <c r="Y136" s="75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2.75">
      <c r="A137" s="1"/>
      <c r="B137" s="1"/>
      <c r="C137" s="14"/>
      <c r="D137" s="10"/>
      <c r="I137" s="16"/>
      <c r="J137" s="1"/>
      <c r="K137" s="75"/>
      <c r="L137" s="75"/>
      <c r="M137" s="75"/>
      <c r="N137" s="75"/>
      <c r="O137" s="75"/>
      <c r="P137" s="75"/>
      <c r="Q137" s="75"/>
      <c r="R137" s="75">
        <v>74</v>
      </c>
      <c r="S137" s="75" t="s">
        <v>97</v>
      </c>
      <c r="T137" s="75"/>
      <c r="U137" s="75"/>
      <c r="V137" s="75"/>
      <c r="W137" s="75"/>
      <c r="X137" s="75"/>
      <c r="Y137" s="75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>
      <c r="A138" s="1"/>
      <c r="B138" s="1"/>
      <c r="C138" s="14"/>
      <c r="D138" s="10"/>
      <c r="I138" s="16"/>
      <c r="J138" s="1"/>
      <c r="K138" s="75"/>
      <c r="L138" s="75"/>
      <c r="M138" s="75"/>
      <c r="N138" s="75"/>
      <c r="O138" s="75"/>
      <c r="P138" s="75"/>
      <c r="Q138" s="75"/>
      <c r="R138" s="75">
        <v>75</v>
      </c>
      <c r="S138" s="75" t="s">
        <v>97</v>
      </c>
      <c r="T138" s="75"/>
      <c r="U138" s="75"/>
      <c r="V138" s="75"/>
      <c r="W138" s="75"/>
      <c r="X138" s="75"/>
      <c r="Y138" s="75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>
      <c r="A139" s="1"/>
      <c r="B139" s="1"/>
      <c r="C139" s="14"/>
      <c r="D139" s="10"/>
      <c r="I139" s="16"/>
      <c r="J139" s="1"/>
      <c r="K139" s="75"/>
      <c r="L139" s="75"/>
      <c r="M139" s="75"/>
      <c r="N139" s="75"/>
      <c r="O139" s="75"/>
      <c r="P139" s="75"/>
      <c r="Q139" s="75"/>
      <c r="R139" s="75">
        <v>76</v>
      </c>
      <c r="S139" s="75" t="s">
        <v>97</v>
      </c>
      <c r="T139" s="75"/>
      <c r="U139" s="75"/>
      <c r="V139" s="75"/>
      <c r="W139" s="75"/>
      <c r="X139" s="75"/>
      <c r="Y139" s="75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>
      <c r="A140" s="1"/>
      <c r="B140" s="1"/>
      <c r="C140" s="14"/>
      <c r="D140" s="10"/>
      <c r="I140" s="16"/>
      <c r="J140" s="1"/>
      <c r="K140" s="75"/>
      <c r="L140" s="75"/>
      <c r="M140" s="75"/>
      <c r="N140" s="75"/>
      <c r="O140" s="75"/>
      <c r="P140" s="75"/>
      <c r="Q140" s="75"/>
      <c r="R140" s="75">
        <v>77</v>
      </c>
      <c r="S140" s="75" t="s">
        <v>97</v>
      </c>
      <c r="T140" s="75"/>
      <c r="U140" s="75"/>
      <c r="V140" s="75"/>
      <c r="W140" s="75"/>
      <c r="X140" s="75"/>
      <c r="Y140" s="75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>
      <c r="A141" s="1"/>
      <c r="B141" s="1"/>
      <c r="C141" s="14"/>
      <c r="D141" s="10"/>
      <c r="I141" s="16"/>
      <c r="J141" s="1"/>
      <c r="K141" s="75"/>
      <c r="L141" s="75"/>
      <c r="M141" s="75"/>
      <c r="N141" s="75"/>
      <c r="O141" s="75"/>
      <c r="P141" s="75"/>
      <c r="Q141" s="75"/>
      <c r="R141" s="75">
        <v>78</v>
      </c>
      <c r="S141" s="75" t="s">
        <v>97</v>
      </c>
      <c r="T141" s="75"/>
      <c r="U141" s="75"/>
      <c r="V141" s="75"/>
      <c r="W141" s="75"/>
      <c r="X141" s="75"/>
      <c r="Y141" s="75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>
      <c r="A142" s="1"/>
      <c r="B142" s="1"/>
      <c r="C142" s="14"/>
      <c r="D142" s="10"/>
      <c r="I142" s="16"/>
      <c r="J142" s="1"/>
      <c r="K142" s="75"/>
      <c r="L142" s="75"/>
      <c r="M142" s="75"/>
      <c r="N142" s="75"/>
      <c r="O142" s="75"/>
      <c r="P142" s="75"/>
      <c r="Q142" s="75"/>
      <c r="R142" s="75">
        <v>79</v>
      </c>
      <c r="S142" s="75" t="s">
        <v>97</v>
      </c>
      <c r="T142" s="75"/>
      <c r="U142" s="75"/>
      <c r="V142" s="75"/>
      <c r="W142" s="75"/>
      <c r="X142" s="75"/>
      <c r="Y142" s="75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>
      <c r="A143" s="1"/>
      <c r="B143" s="1"/>
      <c r="C143" s="14"/>
      <c r="D143" s="10"/>
      <c r="I143" s="16"/>
      <c r="J143" s="1"/>
      <c r="K143" s="75"/>
      <c r="L143" s="75"/>
      <c r="M143" s="75"/>
      <c r="N143" s="75"/>
      <c r="O143" s="75"/>
      <c r="P143" s="75"/>
      <c r="Q143" s="75"/>
      <c r="R143" s="75">
        <v>80</v>
      </c>
      <c r="S143" s="75" t="s">
        <v>97</v>
      </c>
      <c r="T143" s="75"/>
      <c r="U143" s="75"/>
      <c r="V143" s="75"/>
      <c r="W143" s="75"/>
      <c r="X143" s="75"/>
      <c r="Y143" s="75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>
      <c r="A144" s="1"/>
      <c r="B144" s="1"/>
      <c r="C144" s="14"/>
      <c r="D144" s="10"/>
      <c r="I144" s="16"/>
      <c r="J144" s="1"/>
      <c r="K144" s="75"/>
      <c r="L144" s="75"/>
      <c r="M144" s="75"/>
      <c r="N144" s="75"/>
      <c r="O144" s="75"/>
      <c r="P144" s="75"/>
      <c r="Q144" s="75"/>
      <c r="R144" s="75">
        <v>81</v>
      </c>
      <c r="S144" s="75" t="s">
        <v>97</v>
      </c>
      <c r="T144" s="75"/>
      <c r="U144" s="75"/>
      <c r="V144" s="75"/>
      <c r="W144" s="75"/>
      <c r="X144" s="75"/>
      <c r="Y144" s="75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2.75">
      <c r="A145" s="1"/>
      <c r="B145" s="1"/>
      <c r="C145" s="14"/>
      <c r="D145" s="10"/>
      <c r="I145" s="16"/>
      <c r="J145" s="1"/>
      <c r="K145" s="75"/>
      <c r="L145" s="75"/>
      <c r="M145" s="75"/>
      <c r="N145" s="75"/>
      <c r="O145" s="75"/>
      <c r="P145" s="75"/>
      <c r="Q145" s="75"/>
      <c r="R145" s="75">
        <v>82</v>
      </c>
      <c r="S145" s="75" t="s">
        <v>97</v>
      </c>
      <c r="T145" s="75"/>
      <c r="U145" s="75"/>
      <c r="V145" s="75"/>
      <c r="W145" s="75"/>
      <c r="X145" s="75"/>
      <c r="Y145" s="75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2.75">
      <c r="A146" s="1"/>
      <c r="B146" s="1"/>
      <c r="C146" s="14"/>
      <c r="D146" s="10"/>
      <c r="I146" s="16"/>
      <c r="J146" s="1"/>
      <c r="K146" s="75"/>
      <c r="L146" s="75"/>
      <c r="M146" s="75"/>
      <c r="N146" s="75"/>
      <c r="O146" s="75"/>
      <c r="P146" s="75"/>
      <c r="Q146" s="75"/>
      <c r="R146" s="75">
        <v>83</v>
      </c>
      <c r="S146" s="75" t="s">
        <v>97</v>
      </c>
      <c r="T146" s="75"/>
      <c r="U146" s="75"/>
      <c r="V146" s="75"/>
      <c r="W146" s="75"/>
      <c r="X146" s="75"/>
      <c r="Y146" s="75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2.75">
      <c r="A147" s="1"/>
      <c r="B147" s="1"/>
      <c r="C147" s="14"/>
      <c r="D147" s="10"/>
      <c r="I147" s="16"/>
      <c r="J147" s="1"/>
      <c r="K147" s="75"/>
      <c r="L147" s="75"/>
      <c r="M147" s="75"/>
      <c r="N147" s="75"/>
      <c r="O147" s="75"/>
      <c r="P147" s="75"/>
      <c r="Q147" s="75"/>
      <c r="R147" s="75">
        <v>84</v>
      </c>
      <c r="S147" s="75" t="s">
        <v>97</v>
      </c>
      <c r="T147" s="75"/>
      <c r="U147" s="75"/>
      <c r="V147" s="75"/>
      <c r="W147" s="75"/>
      <c r="X147" s="75"/>
      <c r="Y147" s="75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2.75">
      <c r="A148" s="1"/>
      <c r="B148" s="1"/>
      <c r="C148" s="14"/>
      <c r="D148" s="10"/>
      <c r="I148" s="16"/>
      <c r="J148" s="1"/>
      <c r="K148" s="75"/>
      <c r="L148" s="75"/>
      <c r="M148" s="75"/>
      <c r="N148" s="75"/>
      <c r="O148" s="75"/>
      <c r="P148" s="75"/>
      <c r="Q148" s="75"/>
      <c r="R148" s="75">
        <v>85</v>
      </c>
      <c r="S148" s="75" t="s">
        <v>97</v>
      </c>
      <c r="T148" s="75"/>
      <c r="U148" s="75"/>
      <c r="V148" s="75"/>
      <c r="W148" s="75"/>
      <c r="X148" s="75"/>
      <c r="Y148" s="75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2.75">
      <c r="A149" s="1"/>
      <c r="B149" s="1"/>
      <c r="C149" s="14"/>
      <c r="D149" s="10"/>
      <c r="I149" s="16"/>
      <c r="J149" s="1"/>
      <c r="K149" s="75"/>
      <c r="L149" s="75"/>
      <c r="M149" s="75"/>
      <c r="N149" s="75"/>
      <c r="O149" s="75"/>
      <c r="P149" s="75"/>
      <c r="Q149" s="75"/>
      <c r="R149" s="75">
        <v>86</v>
      </c>
      <c r="S149" s="75" t="s">
        <v>97</v>
      </c>
      <c r="T149" s="75"/>
      <c r="U149" s="75"/>
      <c r="V149" s="75"/>
      <c r="W149" s="75"/>
      <c r="X149" s="75"/>
      <c r="Y149" s="75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2.75">
      <c r="A150" s="1"/>
      <c r="B150" s="1"/>
      <c r="C150" s="14"/>
      <c r="D150" s="10"/>
      <c r="I150" s="16"/>
      <c r="J150" s="1"/>
      <c r="K150" s="75"/>
      <c r="L150" s="75"/>
      <c r="M150" s="75"/>
      <c r="N150" s="75"/>
      <c r="O150" s="75"/>
      <c r="P150" s="75"/>
      <c r="Q150" s="75"/>
      <c r="R150" s="75">
        <v>87</v>
      </c>
      <c r="S150" s="75" t="s">
        <v>97</v>
      </c>
      <c r="T150" s="75"/>
      <c r="U150" s="75"/>
      <c r="V150" s="75"/>
      <c r="W150" s="75"/>
      <c r="X150" s="75"/>
      <c r="Y150" s="75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2.75">
      <c r="A151" s="1"/>
      <c r="B151" s="1"/>
      <c r="C151" s="14"/>
      <c r="D151" s="10"/>
      <c r="I151" s="16"/>
      <c r="J151" s="1"/>
      <c r="K151" s="75"/>
      <c r="L151" s="75"/>
      <c r="M151" s="75"/>
      <c r="N151" s="75"/>
      <c r="O151" s="75"/>
      <c r="P151" s="75"/>
      <c r="Q151" s="75"/>
      <c r="R151" s="75">
        <v>88</v>
      </c>
      <c r="S151" s="75" t="s">
        <v>97</v>
      </c>
      <c r="T151" s="75"/>
      <c r="U151" s="75"/>
      <c r="V151" s="75"/>
      <c r="W151" s="75"/>
      <c r="X151" s="75"/>
      <c r="Y151" s="75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2.75">
      <c r="A152" s="1"/>
      <c r="B152" s="1"/>
      <c r="C152" s="14"/>
      <c r="D152" s="10"/>
      <c r="I152" s="16"/>
      <c r="J152" s="1"/>
      <c r="K152" s="75"/>
      <c r="L152" s="75"/>
      <c r="M152" s="75"/>
      <c r="N152" s="75"/>
      <c r="O152" s="75"/>
      <c r="P152" s="75"/>
      <c r="Q152" s="75"/>
      <c r="R152" s="75">
        <v>89</v>
      </c>
      <c r="S152" s="75" t="s">
        <v>97</v>
      </c>
      <c r="T152" s="75"/>
      <c r="U152" s="75"/>
      <c r="V152" s="75"/>
      <c r="W152" s="75"/>
      <c r="X152" s="75"/>
      <c r="Y152" s="75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2.75">
      <c r="A153" s="1"/>
      <c r="B153" s="1"/>
      <c r="C153" s="14"/>
      <c r="D153" s="10"/>
      <c r="I153" s="16"/>
      <c r="J153" s="1"/>
      <c r="K153" s="75"/>
      <c r="L153" s="75"/>
      <c r="M153" s="75"/>
      <c r="N153" s="75"/>
      <c r="O153" s="75"/>
      <c r="P153" s="75"/>
      <c r="Q153" s="75"/>
      <c r="R153" s="75">
        <v>90</v>
      </c>
      <c r="S153" s="75" t="s">
        <v>97</v>
      </c>
      <c r="T153" s="75"/>
      <c r="U153" s="75"/>
      <c r="V153" s="75"/>
      <c r="W153" s="75"/>
      <c r="X153" s="75"/>
      <c r="Y153" s="75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75">
      <c r="A154" s="1"/>
      <c r="B154" s="1"/>
      <c r="C154" s="14"/>
      <c r="D154" s="10"/>
      <c r="I154" s="16"/>
      <c r="J154" s="1"/>
      <c r="K154" s="75"/>
      <c r="L154" s="75"/>
      <c r="M154" s="75"/>
      <c r="N154" s="75"/>
      <c r="O154" s="75"/>
      <c r="P154" s="75"/>
      <c r="Q154" s="75"/>
      <c r="R154" s="75">
        <v>91</v>
      </c>
      <c r="S154" s="75" t="s">
        <v>97</v>
      </c>
      <c r="T154" s="75"/>
      <c r="U154" s="75"/>
      <c r="V154" s="75"/>
      <c r="W154" s="75"/>
      <c r="X154" s="75"/>
      <c r="Y154" s="75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2.75">
      <c r="A155" s="1"/>
      <c r="B155" s="1"/>
      <c r="C155" s="14"/>
      <c r="D155" s="10"/>
      <c r="I155" s="16"/>
      <c r="J155" s="1"/>
      <c r="K155" s="75"/>
      <c r="L155" s="75"/>
      <c r="M155" s="75"/>
      <c r="N155" s="75"/>
      <c r="O155" s="75"/>
      <c r="P155" s="75"/>
      <c r="Q155" s="75"/>
      <c r="R155" s="75">
        <v>92</v>
      </c>
      <c r="S155" s="75" t="s">
        <v>97</v>
      </c>
      <c r="T155" s="75"/>
      <c r="U155" s="75"/>
      <c r="V155" s="75"/>
      <c r="W155" s="75"/>
      <c r="X155" s="75"/>
      <c r="Y155" s="75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2.75">
      <c r="A156" s="1"/>
      <c r="B156" s="1"/>
      <c r="C156" s="14"/>
      <c r="D156" s="10"/>
      <c r="I156" s="16"/>
      <c r="J156" s="1"/>
      <c r="K156" s="75"/>
      <c r="L156" s="75"/>
      <c r="M156" s="75"/>
      <c r="N156" s="75"/>
      <c r="O156" s="75"/>
      <c r="P156" s="75"/>
      <c r="Q156" s="75"/>
      <c r="R156" s="75">
        <v>93</v>
      </c>
      <c r="S156" s="75" t="s">
        <v>97</v>
      </c>
      <c r="T156" s="75"/>
      <c r="U156" s="75"/>
      <c r="V156" s="75"/>
      <c r="W156" s="75"/>
      <c r="X156" s="75"/>
      <c r="Y156" s="75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2.75">
      <c r="A157" s="1"/>
      <c r="B157" s="1"/>
      <c r="C157" s="14"/>
      <c r="D157" s="10"/>
      <c r="I157" s="16"/>
      <c r="J157" s="1"/>
      <c r="K157" s="75"/>
      <c r="L157" s="75"/>
      <c r="M157" s="75"/>
      <c r="N157" s="75"/>
      <c r="O157" s="75"/>
      <c r="P157" s="75"/>
      <c r="Q157" s="75"/>
      <c r="R157" s="75">
        <v>94</v>
      </c>
      <c r="S157" s="75" t="s">
        <v>97</v>
      </c>
      <c r="T157" s="75"/>
      <c r="U157" s="75"/>
      <c r="V157" s="75"/>
      <c r="W157" s="75"/>
      <c r="X157" s="75"/>
      <c r="Y157" s="75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2.75">
      <c r="A158" s="1"/>
      <c r="B158" s="1"/>
      <c r="C158" s="14"/>
      <c r="D158" s="10"/>
      <c r="I158" s="16"/>
      <c r="J158" s="1"/>
      <c r="K158" s="75"/>
      <c r="L158" s="75"/>
      <c r="M158" s="75"/>
      <c r="N158" s="75"/>
      <c r="O158" s="75"/>
      <c r="P158" s="75"/>
      <c r="Q158" s="75"/>
      <c r="R158" s="75">
        <v>95</v>
      </c>
      <c r="S158" s="75" t="s">
        <v>97</v>
      </c>
      <c r="T158" s="75"/>
      <c r="U158" s="75"/>
      <c r="V158" s="75"/>
      <c r="W158" s="75"/>
      <c r="X158" s="75"/>
      <c r="Y158" s="75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2.75">
      <c r="A159" s="1"/>
      <c r="B159" s="1"/>
      <c r="C159" s="14"/>
      <c r="D159" s="10"/>
      <c r="I159" s="16"/>
      <c r="J159" s="1"/>
      <c r="K159" s="75"/>
      <c r="L159" s="75"/>
      <c r="M159" s="75"/>
      <c r="N159" s="75"/>
      <c r="O159" s="75"/>
      <c r="P159" s="75"/>
      <c r="Q159" s="75"/>
      <c r="R159" s="75">
        <v>96</v>
      </c>
      <c r="S159" s="75" t="s">
        <v>97</v>
      </c>
      <c r="T159" s="75"/>
      <c r="U159" s="75"/>
      <c r="V159" s="75"/>
      <c r="W159" s="75"/>
      <c r="X159" s="75"/>
      <c r="Y159" s="75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2.75">
      <c r="A160" s="1"/>
      <c r="B160" s="1"/>
      <c r="C160" s="14"/>
      <c r="D160" s="10"/>
      <c r="I160" s="16"/>
      <c r="J160" s="1"/>
      <c r="K160" s="75"/>
      <c r="L160" s="75"/>
      <c r="M160" s="75"/>
      <c r="N160" s="75"/>
      <c r="O160" s="75"/>
      <c r="P160" s="75"/>
      <c r="Q160" s="75"/>
      <c r="R160" s="75">
        <v>97</v>
      </c>
      <c r="S160" s="75" t="s">
        <v>97</v>
      </c>
      <c r="T160" s="75"/>
      <c r="U160" s="75"/>
      <c r="V160" s="75"/>
      <c r="W160" s="75"/>
      <c r="X160" s="75"/>
      <c r="Y160" s="75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2.75">
      <c r="A161" s="1"/>
      <c r="B161" s="1"/>
      <c r="C161" s="14"/>
      <c r="D161" s="10"/>
      <c r="I161" s="16"/>
      <c r="J161" s="1"/>
      <c r="K161" s="75"/>
      <c r="L161" s="75"/>
      <c r="M161" s="75"/>
      <c r="N161" s="75"/>
      <c r="O161" s="75"/>
      <c r="P161" s="75"/>
      <c r="Q161" s="75"/>
      <c r="R161" s="75">
        <v>98</v>
      </c>
      <c r="S161" s="75" t="s">
        <v>97</v>
      </c>
      <c r="T161" s="75"/>
      <c r="U161" s="75"/>
      <c r="V161" s="75"/>
      <c r="W161" s="75"/>
      <c r="X161" s="75"/>
      <c r="Y161" s="75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2.75">
      <c r="A162" s="1"/>
      <c r="B162" s="1"/>
      <c r="C162" s="14"/>
      <c r="D162" s="10"/>
      <c r="I162" s="16"/>
      <c r="J162" s="1"/>
      <c r="K162" s="75"/>
      <c r="L162" s="75"/>
      <c r="M162" s="75"/>
      <c r="N162" s="75"/>
      <c r="O162" s="75"/>
      <c r="P162" s="75"/>
      <c r="Q162" s="75"/>
      <c r="R162" s="75">
        <v>99</v>
      </c>
      <c r="S162" s="75" t="s">
        <v>97</v>
      </c>
      <c r="T162" s="75"/>
      <c r="U162" s="75"/>
      <c r="V162" s="75"/>
      <c r="W162" s="75"/>
      <c r="X162" s="75"/>
      <c r="Y162" s="75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2.75">
      <c r="A163" s="1"/>
      <c r="B163" s="1"/>
      <c r="C163" s="14"/>
      <c r="D163" s="10"/>
      <c r="I163" s="16"/>
      <c r="J163" s="1"/>
      <c r="K163" s="75"/>
      <c r="L163" s="75"/>
      <c r="M163" s="75"/>
      <c r="N163" s="75"/>
      <c r="O163" s="75"/>
      <c r="P163" s="75"/>
      <c r="Q163" s="75"/>
      <c r="R163" s="75">
        <v>100</v>
      </c>
      <c r="S163" s="75" t="s">
        <v>97</v>
      </c>
      <c r="T163" s="75"/>
      <c r="U163" s="75"/>
      <c r="V163" s="75"/>
      <c r="W163" s="75"/>
      <c r="X163" s="75"/>
      <c r="Y163" s="75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2.75">
      <c r="A164" s="1"/>
      <c r="B164" s="1"/>
      <c r="C164" s="14"/>
      <c r="D164" s="10"/>
      <c r="I164" s="16"/>
      <c r="J164" s="1"/>
      <c r="K164" s="75"/>
      <c r="L164" s="75"/>
      <c r="M164" s="75"/>
      <c r="N164" s="75"/>
      <c r="O164" s="75"/>
      <c r="P164" s="75"/>
      <c r="Q164" s="75"/>
      <c r="R164" s="75">
        <v>101</v>
      </c>
      <c r="S164" s="75" t="s">
        <v>97</v>
      </c>
      <c r="T164" s="75"/>
      <c r="U164" s="75"/>
      <c r="V164" s="75"/>
      <c r="W164" s="75"/>
      <c r="X164" s="75"/>
      <c r="Y164" s="75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2.75">
      <c r="A165" s="1"/>
      <c r="B165" s="1"/>
      <c r="C165" s="14"/>
      <c r="D165" s="10"/>
      <c r="I165" s="16"/>
      <c r="J165" s="1"/>
      <c r="K165" s="75"/>
      <c r="L165" s="75"/>
      <c r="M165" s="75"/>
      <c r="N165" s="75"/>
      <c r="O165" s="75"/>
      <c r="P165" s="75"/>
      <c r="Q165" s="75"/>
      <c r="R165" s="75">
        <v>102</v>
      </c>
      <c r="S165" s="75" t="s">
        <v>97</v>
      </c>
      <c r="T165" s="75"/>
      <c r="U165" s="75"/>
      <c r="V165" s="75"/>
      <c r="W165" s="75"/>
      <c r="X165" s="75"/>
      <c r="Y165" s="75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2.75">
      <c r="A166" s="1"/>
      <c r="B166" s="1"/>
      <c r="C166" s="14"/>
      <c r="D166" s="10"/>
      <c r="I166" s="16"/>
      <c r="J166" s="1"/>
      <c r="K166" s="75"/>
      <c r="L166" s="75"/>
      <c r="M166" s="75"/>
      <c r="N166" s="75"/>
      <c r="O166" s="75"/>
      <c r="P166" s="75"/>
      <c r="Q166" s="75"/>
      <c r="R166" s="75">
        <v>103</v>
      </c>
      <c r="S166" s="75" t="s">
        <v>97</v>
      </c>
      <c r="T166" s="75"/>
      <c r="U166" s="75"/>
      <c r="V166" s="75"/>
      <c r="W166" s="75"/>
      <c r="X166" s="75"/>
      <c r="Y166" s="75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2.75">
      <c r="A167" s="1"/>
      <c r="B167" s="1"/>
      <c r="C167" s="14"/>
      <c r="D167" s="10"/>
      <c r="I167" s="16"/>
      <c r="J167" s="1"/>
      <c r="K167" s="75"/>
      <c r="L167" s="75"/>
      <c r="M167" s="75"/>
      <c r="N167" s="75"/>
      <c r="O167" s="75"/>
      <c r="P167" s="75"/>
      <c r="Q167" s="75"/>
      <c r="R167" s="75">
        <v>104</v>
      </c>
      <c r="S167" s="75" t="s">
        <v>97</v>
      </c>
      <c r="T167" s="75"/>
      <c r="U167" s="75"/>
      <c r="V167" s="75"/>
      <c r="W167" s="75"/>
      <c r="X167" s="75"/>
      <c r="Y167" s="75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2.75">
      <c r="A168" s="1"/>
      <c r="B168" s="1"/>
      <c r="C168" s="14"/>
      <c r="D168" s="10"/>
      <c r="I168" s="16"/>
      <c r="J168" s="1"/>
      <c r="K168" s="75"/>
      <c r="L168" s="75"/>
      <c r="M168" s="75"/>
      <c r="N168" s="75"/>
      <c r="O168" s="75"/>
      <c r="P168" s="75"/>
      <c r="Q168" s="75"/>
      <c r="R168" s="75">
        <v>105</v>
      </c>
      <c r="S168" s="75" t="s">
        <v>97</v>
      </c>
      <c r="T168" s="75"/>
      <c r="U168" s="75"/>
      <c r="V168" s="75"/>
      <c r="W168" s="75"/>
      <c r="X168" s="75"/>
      <c r="Y168" s="75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2.75">
      <c r="A169" s="1"/>
      <c r="B169" s="1"/>
      <c r="C169" s="14"/>
      <c r="D169" s="10"/>
      <c r="I169" s="16"/>
      <c r="J169" s="1"/>
      <c r="K169" s="75"/>
      <c r="L169" s="75"/>
      <c r="M169" s="75"/>
      <c r="N169" s="75"/>
      <c r="O169" s="75"/>
      <c r="P169" s="75"/>
      <c r="Q169" s="75"/>
      <c r="R169" s="75">
        <v>106</v>
      </c>
      <c r="S169" s="75" t="s">
        <v>97</v>
      </c>
      <c r="T169" s="75"/>
      <c r="U169" s="75"/>
      <c r="V169" s="75"/>
      <c r="W169" s="75"/>
      <c r="X169" s="75"/>
      <c r="Y169" s="75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2.75">
      <c r="A170" s="1"/>
      <c r="B170" s="1"/>
      <c r="C170" s="14"/>
      <c r="D170" s="10"/>
      <c r="I170" s="16"/>
      <c r="J170" s="1"/>
      <c r="K170" s="75"/>
      <c r="L170" s="75"/>
      <c r="M170" s="75"/>
      <c r="N170" s="75"/>
      <c r="O170" s="75"/>
      <c r="P170" s="75"/>
      <c r="Q170" s="75"/>
      <c r="R170" s="75">
        <v>107</v>
      </c>
      <c r="S170" s="75" t="s">
        <v>97</v>
      </c>
      <c r="T170" s="75"/>
      <c r="U170" s="75"/>
      <c r="V170" s="75"/>
      <c r="W170" s="75"/>
      <c r="X170" s="75"/>
      <c r="Y170" s="75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2.75">
      <c r="A171" s="1"/>
      <c r="B171" s="1"/>
      <c r="C171" s="14"/>
      <c r="D171" s="10"/>
      <c r="I171" s="16"/>
      <c r="J171" s="1"/>
      <c r="K171" s="75"/>
      <c r="L171" s="75"/>
      <c r="M171" s="75"/>
      <c r="N171" s="75"/>
      <c r="O171" s="75"/>
      <c r="P171" s="75"/>
      <c r="Q171" s="75"/>
      <c r="R171" s="75">
        <v>108</v>
      </c>
      <c r="S171" s="75" t="s">
        <v>97</v>
      </c>
      <c r="T171" s="75"/>
      <c r="U171" s="75"/>
      <c r="V171" s="75"/>
      <c r="W171" s="75"/>
      <c r="X171" s="75"/>
      <c r="Y171" s="75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2.75">
      <c r="A172" s="1"/>
      <c r="B172" s="1"/>
      <c r="C172" s="14"/>
      <c r="D172" s="10"/>
      <c r="I172" s="16"/>
      <c r="J172" s="1"/>
      <c r="K172" s="75"/>
      <c r="L172" s="75"/>
      <c r="M172" s="75"/>
      <c r="N172" s="75"/>
      <c r="O172" s="75"/>
      <c r="P172" s="75"/>
      <c r="Q172" s="75"/>
      <c r="R172" s="75">
        <v>109</v>
      </c>
      <c r="S172" s="75" t="s">
        <v>97</v>
      </c>
      <c r="T172" s="75"/>
      <c r="U172" s="75"/>
      <c r="V172" s="75"/>
      <c r="W172" s="75"/>
      <c r="X172" s="75"/>
      <c r="Y172" s="75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2.75">
      <c r="A173" s="1"/>
      <c r="B173" s="1"/>
      <c r="C173" s="14"/>
      <c r="D173" s="10"/>
      <c r="I173" s="16"/>
      <c r="J173" s="1"/>
      <c r="K173" s="75"/>
      <c r="L173" s="75"/>
      <c r="M173" s="75"/>
      <c r="N173" s="75"/>
      <c r="O173" s="75"/>
      <c r="P173" s="75"/>
      <c r="Q173" s="75"/>
      <c r="R173" s="75">
        <v>110</v>
      </c>
      <c r="S173" s="75" t="s">
        <v>97</v>
      </c>
      <c r="T173" s="75"/>
      <c r="U173" s="75"/>
      <c r="V173" s="75"/>
      <c r="W173" s="75"/>
      <c r="X173" s="75"/>
      <c r="Y173" s="75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2.75">
      <c r="A174" s="1"/>
      <c r="B174" s="1"/>
      <c r="C174" s="14"/>
      <c r="D174" s="10"/>
      <c r="I174" s="16"/>
      <c r="J174" s="1"/>
      <c r="K174" s="75"/>
      <c r="L174" s="75"/>
      <c r="M174" s="75"/>
      <c r="N174" s="75"/>
      <c r="O174" s="75"/>
      <c r="P174" s="75"/>
      <c r="Q174" s="75"/>
      <c r="R174" s="75">
        <v>111</v>
      </c>
      <c r="S174" s="75" t="s">
        <v>97</v>
      </c>
      <c r="T174" s="75"/>
      <c r="U174" s="75"/>
      <c r="V174" s="75"/>
      <c r="W174" s="75"/>
      <c r="X174" s="75"/>
      <c r="Y174" s="75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2.75">
      <c r="A175" s="1"/>
      <c r="B175" s="1"/>
      <c r="C175" s="14"/>
      <c r="D175" s="10"/>
      <c r="I175" s="16"/>
      <c r="J175" s="1"/>
      <c r="K175" s="75"/>
      <c r="L175" s="75"/>
      <c r="M175" s="75"/>
      <c r="N175" s="75"/>
      <c r="O175" s="75"/>
      <c r="P175" s="75"/>
      <c r="Q175" s="75"/>
      <c r="R175" s="75">
        <v>112</v>
      </c>
      <c r="S175" s="75" t="s">
        <v>97</v>
      </c>
      <c r="T175" s="75"/>
      <c r="U175" s="75"/>
      <c r="V175" s="75"/>
      <c r="W175" s="75"/>
      <c r="X175" s="75"/>
      <c r="Y175" s="75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2.75">
      <c r="A176" s="1"/>
      <c r="B176" s="1"/>
      <c r="C176" s="14"/>
      <c r="D176" s="10"/>
      <c r="I176" s="16"/>
      <c r="J176" s="1"/>
      <c r="K176" s="75"/>
      <c r="L176" s="75"/>
      <c r="M176" s="75"/>
      <c r="N176" s="75"/>
      <c r="O176" s="75"/>
      <c r="P176" s="75"/>
      <c r="Q176" s="75"/>
      <c r="R176" s="75">
        <v>113</v>
      </c>
      <c r="S176" s="75" t="s">
        <v>97</v>
      </c>
      <c r="T176" s="75"/>
      <c r="U176" s="75"/>
      <c r="V176" s="75"/>
      <c r="W176" s="75"/>
      <c r="X176" s="75"/>
      <c r="Y176" s="75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2.75">
      <c r="A177" s="1"/>
      <c r="B177" s="1"/>
      <c r="C177" s="14"/>
      <c r="D177" s="10"/>
      <c r="I177" s="16"/>
      <c r="J177" s="1"/>
      <c r="K177" s="75"/>
      <c r="L177" s="75"/>
      <c r="M177" s="75"/>
      <c r="N177" s="75"/>
      <c r="O177" s="75"/>
      <c r="P177" s="75"/>
      <c r="Q177" s="75"/>
      <c r="R177" s="75">
        <v>114</v>
      </c>
      <c r="S177" s="75" t="s">
        <v>97</v>
      </c>
      <c r="T177" s="75"/>
      <c r="U177" s="75"/>
      <c r="V177" s="75"/>
      <c r="W177" s="75"/>
      <c r="X177" s="75"/>
      <c r="Y177" s="75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2.75">
      <c r="A178" s="1"/>
      <c r="B178" s="1"/>
      <c r="C178" s="14"/>
      <c r="D178" s="10"/>
      <c r="I178" s="16"/>
      <c r="J178" s="1"/>
      <c r="K178" s="75"/>
      <c r="L178" s="75"/>
      <c r="M178" s="75"/>
      <c r="N178" s="75"/>
      <c r="O178" s="75"/>
      <c r="P178" s="75"/>
      <c r="Q178" s="75"/>
      <c r="R178" s="75">
        <v>115</v>
      </c>
      <c r="S178" s="75" t="s">
        <v>97</v>
      </c>
      <c r="T178" s="75"/>
      <c r="U178" s="75"/>
      <c r="V178" s="75"/>
      <c r="W178" s="75"/>
      <c r="X178" s="75"/>
      <c r="Y178" s="75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2.75">
      <c r="A179" s="1"/>
      <c r="B179" s="1"/>
      <c r="C179" s="14"/>
      <c r="D179" s="10"/>
      <c r="I179" s="89"/>
      <c r="J179" s="1"/>
      <c r="K179" s="75"/>
      <c r="L179" s="75"/>
      <c r="M179" s="75"/>
      <c r="N179" s="75"/>
      <c r="O179" s="75"/>
      <c r="P179" s="75"/>
      <c r="Q179" s="75"/>
      <c r="R179" s="75">
        <v>116</v>
      </c>
      <c r="S179" s="75" t="s">
        <v>97</v>
      </c>
      <c r="T179" s="75"/>
      <c r="U179" s="75"/>
      <c r="V179" s="75"/>
      <c r="W179" s="75"/>
      <c r="X179" s="75"/>
      <c r="Y179" s="75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48" ht="12.75">
      <c r="A180" s="1"/>
      <c r="B180" s="1"/>
      <c r="C180" s="14"/>
      <c r="D180" s="10"/>
      <c r="I180" s="89"/>
      <c r="J180" s="31"/>
      <c r="K180" s="90"/>
      <c r="L180" s="90"/>
      <c r="M180" s="90"/>
      <c r="N180" s="90"/>
      <c r="O180" s="90"/>
      <c r="P180" s="90"/>
      <c r="Q180" s="90"/>
      <c r="R180" s="90">
        <v>117</v>
      </c>
      <c r="S180" s="75" t="s">
        <v>97</v>
      </c>
      <c r="T180" s="90"/>
      <c r="U180" s="90"/>
      <c r="V180" s="90"/>
      <c r="W180" s="90"/>
      <c r="X180" s="90"/>
      <c r="Y180" s="90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</row>
    <row r="181" spans="1:48" ht="12.75">
      <c r="A181" s="1"/>
      <c r="B181" s="1"/>
      <c r="C181" s="14"/>
      <c r="D181" s="10"/>
      <c r="I181" s="89"/>
      <c r="J181" s="31"/>
      <c r="K181" s="90"/>
      <c r="L181" s="90"/>
      <c r="M181" s="90"/>
      <c r="N181" s="90"/>
      <c r="O181" s="90"/>
      <c r="P181" s="90"/>
      <c r="Q181" s="90"/>
      <c r="R181" s="90">
        <v>118</v>
      </c>
      <c r="S181" s="75" t="s">
        <v>97</v>
      </c>
      <c r="T181" s="90"/>
      <c r="U181" s="90"/>
      <c r="V181" s="90"/>
      <c r="W181" s="90"/>
      <c r="X181" s="90"/>
      <c r="Y181" s="90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</row>
    <row r="182" spans="1:48" ht="12.75">
      <c r="A182" s="1"/>
      <c r="B182" s="1"/>
      <c r="C182" s="14"/>
      <c r="D182" s="10"/>
      <c r="I182" s="89"/>
      <c r="J182" s="31"/>
      <c r="K182" s="90"/>
      <c r="L182" s="90"/>
      <c r="M182" s="90"/>
      <c r="N182" s="90"/>
      <c r="O182" s="90"/>
      <c r="P182" s="90"/>
      <c r="Q182" s="90"/>
      <c r="R182" s="90">
        <v>119</v>
      </c>
      <c r="S182" s="75" t="s">
        <v>97</v>
      </c>
      <c r="T182" s="90"/>
      <c r="U182" s="90"/>
      <c r="V182" s="90"/>
      <c r="W182" s="90"/>
      <c r="X182" s="90"/>
      <c r="Y182" s="90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</row>
    <row r="183" spans="1:48" ht="12.75">
      <c r="A183" s="1"/>
      <c r="B183" s="1"/>
      <c r="C183" s="14"/>
      <c r="D183" s="10"/>
      <c r="I183" s="89"/>
      <c r="J183" s="31"/>
      <c r="K183" s="90"/>
      <c r="L183" s="90"/>
      <c r="M183" s="90"/>
      <c r="N183" s="90"/>
      <c r="O183" s="90"/>
      <c r="P183" s="90"/>
      <c r="Q183" s="90"/>
      <c r="R183" s="90">
        <v>120</v>
      </c>
      <c r="S183" s="75" t="s">
        <v>97</v>
      </c>
      <c r="T183" s="90"/>
      <c r="U183" s="90"/>
      <c r="V183" s="90"/>
      <c r="W183" s="90"/>
      <c r="X183" s="90"/>
      <c r="Y183" s="90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</row>
    <row r="184" spans="1:48" ht="12.75">
      <c r="A184" s="1"/>
      <c r="B184" s="1"/>
      <c r="C184" s="14"/>
      <c r="D184" s="10"/>
      <c r="I184" s="89"/>
      <c r="J184" s="31"/>
      <c r="K184" s="90"/>
      <c r="L184" s="90"/>
      <c r="M184" s="90"/>
      <c r="N184" s="90"/>
      <c r="O184" s="90"/>
      <c r="P184" s="90"/>
      <c r="Q184" s="90"/>
      <c r="R184" s="90">
        <v>121</v>
      </c>
      <c r="S184" s="75" t="s">
        <v>97</v>
      </c>
      <c r="T184" s="90"/>
      <c r="U184" s="90"/>
      <c r="V184" s="90"/>
      <c r="W184" s="90"/>
      <c r="X184" s="90"/>
      <c r="Y184" s="90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</row>
    <row r="185" spans="1:48" ht="12.75">
      <c r="A185" s="1"/>
      <c r="B185" s="1"/>
      <c r="C185" s="14"/>
      <c r="D185" s="10"/>
      <c r="I185" s="89"/>
      <c r="J185" s="31"/>
      <c r="K185" s="90"/>
      <c r="L185" s="90"/>
      <c r="M185" s="90"/>
      <c r="N185" s="90"/>
      <c r="O185" s="90"/>
      <c r="P185" s="90"/>
      <c r="Q185" s="90"/>
      <c r="R185" s="90">
        <v>122</v>
      </c>
      <c r="S185" s="75" t="s">
        <v>97</v>
      </c>
      <c r="T185" s="90"/>
      <c r="U185" s="90"/>
      <c r="V185" s="90"/>
      <c r="W185" s="90"/>
      <c r="X185" s="90"/>
      <c r="Y185" s="90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</row>
    <row r="186" spans="2:48" ht="12.75">
      <c r="B186" s="1"/>
      <c r="C186" s="14"/>
      <c r="D186" s="10"/>
      <c r="I186" s="89"/>
      <c r="J186" s="31"/>
      <c r="K186" s="90"/>
      <c r="L186" s="90"/>
      <c r="M186" s="90"/>
      <c r="N186" s="90"/>
      <c r="O186" s="90"/>
      <c r="P186" s="90"/>
      <c r="Q186" s="90"/>
      <c r="R186" s="90">
        <v>123</v>
      </c>
      <c r="S186" s="75" t="s">
        <v>97</v>
      </c>
      <c r="T186" s="90"/>
      <c r="U186" s="90"/>
      <c r="V186" s="90"/>
      <c r="W186" s="90"/>
      <c r="X186" s="90"/>
      <c r="Y186" s="90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</row>
    <row r="187" spans="2:48" ht="12.75">
      <c r="B187" s="1"/>
      <c r="C187" s="14"/>
      <c r="D187" s="10"/>
      <c r="I187" s="89"/>
      <c r="J187" s="31"/>
      <c r="K187" s="90"/>
      <c r="L187" s="90"/>
      <c r="M187" s="90"/>
      <c r="N187" s="90"/>
      <c r="O187" s="90"/>
      <c r="P187" s="90"/>
      <c r="Q187" s="90"/>
      <c r="R187" s="90">
        <v>124</v>
      </c>
      <c r="S187" s="75" t="s">
        <v>97</v>
      </c>
      <c r="T187" s="90"/>
      <c r="U187" s="90"/>
      <c r="V187" s="90"/>
      <c r="W187" s="90"/>
      <c r="X187" s="90"/>
      <c r="Y187" s="90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</row>
    <row r="188" spans="2:48" ht="12.75">
      <c r="B188" s="1"/>
      <c r="C188" s="14"/>
      <c r="D188" s="10"/>
      <c r="I188" s="89"/>
      <c r="J188" s="31"/>
      <c r="K188" s="90"/>
      <c r="L188" s="90"/>
      <c r="M188" s="90"/>
      <c r="N188" s="90"/>
      <c r="O188" s="90"/>
      <c r="P188" s="90"/>
      <c r="Q188" s="90"/>
      <c r="R188" s="90">
        <v>125</v>
      </c>
      <c r="S188" s="75" t="s">
        <v>97</v>
      </c>
      <c r="T188" s="90"/>
      <c r="U188" s="90"/>
      <c r="V188" s="90"/>
      <c r="W188" s="90"/>
      <c r="X188" s="90"/>
      <c r="Y188" s="90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</row>
    <row r="189" spans="2:48" ht="12.75">
      <c r="B189" s="1"/>
      <c r="C189" s="14"/>
      <c r="D189" s="10"/>
      <c r="I189" s="89"/>
      <c r="J189" s="31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</row>
    <row r="190" spans="2:48" ht="12.75">
      <c r="B190" s="1"/>
      <c r="C190" s="14"/>
      <c r="D190" s="10"/>
      <c r="I190" s="89"/>
      <c r="J190" s="31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</row>
    <row r="191" spans="2:48" ht="12.75">
      <c r="B191" s="1"/>
      <c r="C191" s="14"/>
      <c r="D191" s="10"/>
      <c r="I191" s="89"/>
      <c r="J191" s="31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</row>
    <row r="192" spans="2:48" ht="12.75">
      <c r="B192" s="1"/>
      <c r="C192" s="14"/>
      <c r="D192" s="10"/>
      <c r="I192" s="89"/>
      <c r="J192" s="31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</row>
    <row r="193" spans="2:48" ht="12.75">
      <c r="B193" s="1"/>
      <c r="C193" s="14"/>
      <c r="D193" s="10"/>
      <c r="I193" s="89"/>
      <c r="J193" s="31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</row>
    <row r="194" spans="2:48" ht="12.75">
      <c r="B194" s="1"/>
      <c r="C194" s="14"/>
      <c r="D194" s="10"/>
      <c r="I194" s="89"/>
      <c r="J194" s="31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</row>
    <row r="195" spans="2:48" ht="12.75">
      <c r="B195" s="1"/>
      <c r="C195" s="14"/>
      <c r="D195" s="10"/>
      <c r="I195" s="89"/>
      <c r="J195" s="31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</row>
    <row r="196" spans="2:48" ht="12.75">
      <c r="B196" s="1"/>
      <c r="C196" s="14"/>
      <c r="D196" s="10"/>
      <c r="I196" s="89"/>
      <c r="J196" s="31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</row>
    <row r="197" spans="2:48" ht="12.75">
      <c r="B197" s="1"/>
      <c r="C197" s="14"/>
      <c r="D197" s="10"/>
      <c r="I197" s="89"/>
      <c r="J197" s="31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</row>
    <row r="198" spans="2:48" ht="12.75">
      <c r="B198" s="1"/>
      <c r="C198" s="14"/>
      <c r="D198" s="10"/>
      <c r="I198" s="89"/>
      <c r="J198" s="31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</row>
    <row r="199" spans="2:48" ht="12.75">
      <c r="B199" s="1"/>
      <c r="C199" s="14"/>
      <c r="D199" s="10"/>
      <c r="I199" s="89"/>
      <c r="J199" s="31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</row>
    <row r="200" spans="2:48" ht="12.75">
      <c r="B200" s="1"/>
      <c r="C200" s="14"/>
      <c r="D200" s="10"/>
      <c r="I200" s="89"/>
      <c r="J200" s="31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</row>
    <row r="201" spans="2:48" ht="12.75">
      <c r="B201" s="1"/>
      <c r="C201" s="14"/>
      <c r="D201" s="10"/>
      <c r="I201" s="89"/>
      <c r="J201" s="31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</row>
    <row r="202" spans="2:48" ht="12.75">
      <c r="B202" s="1"/>
      <c r="C202" s="14"/>
      <c r="D202" s="10"/>
      <c r="I202" s="89"/>
      <c r="J202" s="31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</row>
    <row r="203" spans="2:48" ht="12.75">
      <c r="B203" s="1"/>
      <c r="C203" s="14"/>
      <c r="D203" s="10"/>
      <c r="I203" s="89"/>
      <c r="J203" s="31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</row>
    <row r="204" spans="2:48" ht="12.75">
      <c r="B204" s="1"/>
      <c r="C204" s="14"/>
      <c r="D204" s="10"/>
      <c r="I204" s="89"/>
      <c r="J204" s="31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</row>
    <row r="205" spans="2:48" ht="12.75">
      <c r="B205" s="1"/>
      <c r="C205" s="14"/>
      <c r="D205" s="10"/>
      <c r="I205" s="89"/>
      <c r="J205" s="31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</row>
    <row r="206" spans="2:48" ht="12.75">
      <c r="B206" s="1"/>
      <c r="C206" s="14"/>
      <c r="D206" s="10"/>
      <c r="I206" s="89"/>
      <c r="J206" s="31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</row>
    <row r="207" spans="2:48" ht="12.75">
      <c r="B207" s="1"/>
      <c r="C207" s="14"/>
      <c r="D207" s="10"/>
      <c r="I207" s="89"/>
      <c r="J207" s="31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</row>
    <row r="208" spans="2:48" ht="12.75">
      <c r="B208" s="1"/>
      <c r="C208" s="14"/>
      <c r="D208" s="10"/>
      <c r="I208" s="89"/>
      <c r="J208" s="31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</row>
    <row r="209" spans="2:48" ht="12.75">
      <c r="B209" s="1"/>
      <c r="C209" s="14"/>
      <c r="D209" s="10"/>
      <c r="I209" s="89"/>
      <c r="J209" s="31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</row>
    <row r="210" spans="2:48" ht="12.75">
      <c r="B210" s="1"/>
      <c r="C210" s="14"/>
      <c r="D210" s="10"/>
      <c r="I210" s="89"/>
      <c r="J210" s="31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</row>
    <row r="211" spans="2:48" ht="12.75">
      <c r="B211" s="1"/>
      <c r="C211" s="14"/>
      <c r="D211" s="10"/>
      <c r="I211" s="89"/>
      <c r="J211" s="31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</row>
    <row r="212" spans="9:48" ht="12.75">
      <c r="I212" s="89"/>
      <c r="J212" s="31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</row>
    <row r="213" spans="9:48" ht="12.75">
      <c r="I213" s="89"/>
      <c r="J213" s="31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</row>
    <row r="214" spans="9:48" ht="12.75">
      <c r="I214" s="89"/>
      <c r="J214" s="31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</row>
    <row r="215" spans="9:48" ht="12.75">
      <c r="I215" s="89"/>
      <c r="J215" s="31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</row>
    <row r="216" spans="9:48" ht="12.75">
      <c r="I216" s="89"/>
      <c r="J216" s="31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</row>
    <row r="217" spans="9:48" ht="12.75">
      <c r="I217" s="89"/>
      <c r="J217" s="31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</row>
    <row r="218" spans="9:48" ht="12.75">
      <c r="I218" s="89"/>
      <c r="J218" s="31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</row>
    <row r="219" spans="9:48" ht="12.75">
      <c r="I219" s="89"/>
      <c r="J219" s="31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</row>
    <row r="220" spans="9:48" ht="12.75">
      <c r="I220" s="89"/>
      <c r="J220" s="31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</row>
    <row r="221" spans="9:48" ht="12.75">
      <c r="I221" s="89"/>
      <c r="J221" s="31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</row>
    <row r="222" spans="9:48" ht="12.75">
      <c r="I222" s="89"/>
      <c r="J222" s="31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</row>
    <row r="223" spans="9:48" ht="12.75">
      <c r="I223" s="89"/>
      <c r="J223" s="31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</row>
    <row r="224" spans="9:48" ht="12.75">
      <c r="I224" s="89"/>
      <c r="J224" s="31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</row>
    <row r="225" spans="9:48" ht="12.75">
      <c r="I225" s="89"/>
      <c r="J225" s="31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</row>
    <row r="226" spans="9:48" ht="12.75">
      <c r="I226" s="89"/>
      <c r="J226" s="31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</row>
    <row r="227" spans="9:48" ht="12.75">
      <c r="I227" s="89"/>
      <c r="J227" s="31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</row>
    <row r="228" spans="9:48" ht="12.75">
      <c r="I228" s="89"/>
      <c r="J228" s="31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</row>
    <row r="229" spans="9:48" ht="12.75">
      <c r="I229" s="89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</row>
    <row r="230" spans="9:48" ht="12.75">
      <c r="I230" s="89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</row>
    <row r="231" spans="9:48" ht="12.75">
      <c r="I231" s="89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</row>
    <row r="232" spans="9:48" ht="12.75">
      <c r="I232" s="89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</row>
    <row r="233" spans="9:48" ht="12.75">
      <c r="I233" s="89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</row>
    <row r="234" spans="9:48" ht="12.75">
      <c r="I234" s="89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</row>
    <row r="235" spans="9:48" ht="12.75">
      <c r="I235" s="89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</row>
    <row r="236" spans="9:48" ht="12.75">
      <c r="I236" s="89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</row>
    <row r="237" spans="9:48" ht="12.75">
      <c r="I237" s="89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</row>
    <row r="238" spans="9:48" ht="12.75">
      <c r="I238" s="89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</row>
    <row r="239" spans="9:48" ht="12.75">
      <c r="I239" s="89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</row>
    <row r="240" spans="9:48" ht="12.75">
      <c r="I240" s="89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</row>
    <row r="241" spans="9:48" ht="12.75">
      <c r="I241" s="89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</row>
    <row r="242" spans="9:48" ht="12.75">
      <c r="I242" s="89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</row>
    <row r="243" spans="10:48" ht="12.75"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Fördomar</dc:title>
  <dc:subject/>
  <dc:creator>Yakida</dc:creator>
  <cp:keywords/>
  <dc:description/>
  <cp:lastModifiedBy>no</cp:lastModifiedBy>
  <dcterms:created xsi:type="dcterms:W3CDTF">2010-06-04T16:33:11Z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